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K:\G.学生支援課\学生支援課\（案）学生支援課新部署フォルダー（2021年4月～）\C 課外活動\05 課外活動・スポーツ強化に係る予算・決算\02 学友会費\01学友会費関係\03 財務マニュアル\2024財務マニュアル\"/>
    </mc:Choice>
  </mc:AlternateContent>
  <xr:revisionPtr revIDLastSave="0" documentId="13_ncr:1_{5DDBCEC4-6C6F-4130-81E9-8A5C53ED1059}" xr6:coauthVersionLast="36" xr6:coauthVersionMax="36" xr10:uidLastSave="{00000000-0000-0000-0000-000000000000}"/>
  <bookViews>
    <workbookView xWindow="0" yWindow="0" windowWidth="28800" windowHeight="11775" tabRatio="779" xr2:uid="{00000000-000D-0000-FFFF-FFFF00000000}"/>
  </bookViews>
  <sheets>
    <sheet name="謝金（個人）" sheetId="6" r:id="rId1"/>
    <sheet name="入力見本" sheetId="8" r:id="rId2"/>
    <sheet name="データ" sheetId="7" state="hidden" r:id="rId3"/>
  </sheets>
  <definedNames>
    <definedName name="_xlnm._FilterDatabase" localSheetId="2" hidden="1">データ!#REF!</definedName>
    <definedName name="_xlnm.Print_Area" localSheetId="0">'謝金（個人）'!$A$1:$M$133</definedName>
    <definedName name="_xlnm.Print_Area" localSheetId="1">入力見本!$A$1:$M$133</definedName>
  </definedNames>
  <calcPr calcId="191029"/>
</workbook>
</file>

<file path=xl/calcChain.xml><?xml version="1.0" encoding="utf-8"?>
<calcChain xmlns="http://schemas.openxmlformats.org/spreadsheetml/2006/main">
  <c r="D16" i="8" l="1"/>
  <c r="C124" i="8" l="1"/>
  <c r="K123" i="8"/>
  <c r="C123" i="8"/>
  <c r="K122" i="8"/>
  <c r="C122" i="8"/>
  <c r="K121" i="8"/>
  <c r="C121" i="8"/>
  <c r="K116" i="8"/>
  <c r="K115" i="8"/>
  <c r="J115" i="8"/>
  <c r="H115" i="8"/>
  <c r="G115" i="8"/>
  <c r="E115" i="8"/>
  <c r="A115" i="8"/>
  <c r="K113" i="8"/>
  <c r="E113" i="8"/>
  <c r="L112" i="8"/>
  <c r="E112" i="8"/>
  <c r="E111" i="8"/>
  <c r="E110" i="8"/>
  <c r="E109" i="8"/>
  <c r="A102" i="8"/>
  <c r="D98" i="8"/>
  <c r="K102" i="8" s="1"/>
  <c r="K96" i="8"/>
  <c r="F94" i="8"/>
  <c r="A94" i="8"/>
  <c r="C80" i="8"/>
  <c r="C125" i="8" s="1"/>
  <c r="C79" i="8"/>
  <c r="K78" i="8"/>
  <c r="C78" i="8"/>
  <c r="K77" i="8"/>
  <c r="C77" i="8"/>
  <c r="K76" i="8"/>
  <c r="C76" i="8"/>
  <c r="K71" i="8"/>
  <c r="K70" i="8"/>
  <c r="J70" i="8"/>
  <c r="H70" i="8"/>
  <c r="G70" i="8"/>
  <c r="E70" i="8"/>
  <c r="A70" i="8"/>
  <c r="K68" i="8"/>
  <c r="E68" i="8"/>
  <c r="L67" i="8"/>
  <c r="E67" i="8"/>
  <c r="E66" i="8"/>
  <c r="E65" i="8"/>
  <c r="E64" i="8"/>
  <c r="A57" i="8"/>
  <c r="D53" i="8"/>
  <c r="K51" i="8"/>
  <c r="F49" i="8"/>
  <c r="A49" i="8"/>
  <c r="K12" i="8"/>
  <c r="K57" i="8" l="1"/>
  <c r="K61" i="8" s="1"/>
  <c r="K107" i="8" s="1"/>
  <c r="K106" i="8"/>
  <c r="E16" i="8"/>
  <c r="K62" i="8"/>
  <c r="E106" i="8"/>
  <c r="K103" i="8"/>
  <c r="K104" i="8" s="1"/>
  <c r="E61" i="8"/>
  <c r="K13" i="8"/>
  <c r="K14" i="8" s="1"/>
  <c r="K16" i="8"/>
  <c r="K17" i="8" s="1"/>
  <c r="K58" i="8" l="1"/>
  <c r="D106" i="8" l="1"/>
  <c r="D61" i="8"/>
  <c r="K59" i="8"/>
  <c r="C125" i="6" l="1"/>
  <c r="C124" i="6"/>
  <c r="K123" i="6"/>
  <c r="C123" i="6"/>
  <c r="K122" i="6"/>
  <c r="C122" i="6"/>
  <c r="K121" i="6"/>
  <c r="C121" i="6"/>
  <c r="K116" i="6"/>
  <c r="K115" i="6"/>
  <c r="J115" i="6"/>
  <c r="H115" i="6"/>
  <c r="G115" i="6"/>
  <c r="E115" i="6"/>
  <c r="A115" i="6"/>
  <c r="K113" i="6"/>
  <c r="E113" i="6"/>
  <c r="L112" i="6"/>
  <c r="E112" i="6"/>
  <c r="E111" i="6"/>
  <c r="E110" i="6"/>
  <c r="E109" i="6"/>
  <c r="L67" i="6"/>
  <c r="K68" i="6"/>
  <c r="K78" i="6"/>
  <c r="K77" i="6"/>
  <c r="C78" i="6"/>
  <c r="C79" i="6"/>
  <c r="C77" i="6"/>
  <c r="C76" i="6"/>
  <c r="K71" i="6"/>
  <c r="K70" i="6"/>
  <c r="H70" i="6"/>
  <c r="G70" i="6"/>
  <c r="E70" i="6"/>
  <c r="A70" i="6"/>
  <c r="E68" i="6"/>
  <c r="E67" i="6"/>
  <c r="E65" i="6"/>
  <c r="E66" i="6"/>
  <c r="E64" i="6"/>
  <c r="F94" i="6"/>
  <c r="A102" i="6" l="1"/>
  <c r="D98" i="6"/>
  <c r="K102" i="6" s="1"/>
  <c r="K96" i="6"/>
  <c r="A94" i="6"/>
  <c r="K51" i="6"/>
  <c r="F49" i="6"/>
  <c r="A49" i="6"/>
  <c r="J70" i="6"/>
  <c r="A57" i="6"/>
  <c r="D53" i="6"/>
  <c r="K57" i="6" s="1"/>
  <c r="E61" i="6" s="1"/>
  <c r="C80" i="6"/>
  <c r="K58" i="6" l="1"/>
  <c r="E106" i="6"/>
  <c r="K103" i="6"/>
  <c r="K104" i="6" s="1"/>
  <c r="K106" i="6"/>
  <c r="D61" i="6" l="1"/>
  <c r="D106" i="6"/>
  <c r="K61" i="6" l="1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2" i="7"/>
  <c r="K62" i="6" l="1"/>
  <c r="K107" i="6"/>
  <c r="K59" i="6"/>
  <c r="C5" i="7"/>
  <c r="C6" i="7"/>
  <c r="C3" i="7"/>
  <c r="C2" i="7"/>
  <c r="K12" i="6" l="1"/>
  <c r="E16" i="6" l="1"/>
  <c r="K13" i="6"/>
  <c r="K14" i="6" l="1"/>
  <c r="D16" i="6"/>
  <c r="K76" i="6"/>
  <c r="K16" i="6"/>
  <c r="K1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Otemon</author>
    <author>飯田　麻紀</author>
  </authors>
  <commentList>
    <comment ref="D8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ここに</t>
        </r>
        <r>
          <rPr>
            <b/>
            <sz val="11"/>
            <color indexed="81"/>
            <rFont val="メイリオ"/>
            <family val="3"/>
            <charset val="128"/>
          </rPr>
          <t>税込金額</t>
        </r>
        <r>
          <rPr>
            <b/>
            <sz val="9"/>
            <color indexed="81"/>
            <rFont val="メイリオ"/>
            <family val="3"/>
            <charset val="128"/>
          </rPr>
          <t>を入力</t>
        </r>
      </text>
    </comment>
    <comment ref="A57" authorId="1" shapeId="0" xr:uid="{30486BAD-842E-4D57-9D54-99FEDF5473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業務内容を入力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坂本　彩子</author>
    <author>Otemon</author>
    <author>飯田　麻紀</author>
  </authors>
  <commentList>
    <comment ref="K6" authorId="0" shapeId="0" xr:uid="{74F5F7C8-C8B9-4C06-BDE9-857E699C1DD2}">
      <text>
        <r>
          <rPr>
            <sz val="9"/>
            <color indexed="81"/>
            <rFont val="Meiryo UI"/>
            <family val="3"/>
            <charset val="128"/>
          </rPr>
          <t>個人など登録されてない場合は記入不要</t>
        </r>
      </text>
    </comment>
    <comment ref="D8" authorId="1" shapeId="0" xr:uid="{72DD3F3D-411E-43A4-B59A-3388709E7EC7}">
      <text>
        <r>
          <rPr>
            <b/>
            <sz val="9"/>
            <color indexed="81"/>
            <rFont val="メイリオ"/>
            <family val="3"/>
            <charset val="128"/>
          </rPr>
          <t>ここに</t>
        </r>
        <r>
          <rPr>
            <b/>
            <sz val="11"/>
            <color indexed="81"/>
            <rFont val="メイリオ"/>
            <family val="3"/>
            <charset val="128"/>
          </rPr>
          <t>税込金額</t>
        </r>
        <r>
          <rPr>
            <b/>
            <sz val="9"/>
            <color indexed="81"/>
            <rFont val="メイリオ"/>
            <family val="3"/>
            <charset val="128"/>
          </rPr>
          <t>を入力</t>
        </r>
      </text>
    </comment>
    <comment ref="A12" authorId="2" shapeId="0" xr:uid="{214A6B65-83F6-4F50-BC57-07E491B24A1C}">
      <text>
        <r>
          <rPr>
            <b/>
            <sz val="9"/>
            <color indexed="81"/>
            <rFont val="MS P ゴシック"/>
            <family val="3"/>
            <charset val="128"/>
          </rPr>
          <t>業務内容を入力</t>
        </r>
      </text>
    </comment>
    <comment ref="E31" authorId="0" shapeId="0" xr:uid="{C33EAF94-8484-41A0-9F73-896D747E4FAB}">
      <text>
        <r>
          <rPr>
            <sz val="11"/>
            <color indexed="81"/>
            <rFont val="Meiryo UI"/>
            <family val="3"/>
            <charset val="128"/>
          </rPr>
          <t>団体名</t>
        </r>
      </text>
    </comment>
    <comment ref="A57" authorId="2" shapeId="0" xr:uid="{2A344746-B377-4051-969F-C1C4FE5CF03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業務内容を入力
</t>
        </r>
      </text>
    </comment>
  </commentList>
</comments>
</file>

<file path=xl/sharedStrings.xml><?xml version="1.0" encoding="utf-8"?>
<sst xmlns="http://schemas.openxmlformats.org/spreadsheetml/2006/main" count="462" uniqueCount="222">
  <si>
    <t>提出日</t>
  </si>
  <si>
    <t>支払日</t>
  </si>
  <si>
    <t>フリガナ</t>
  </si>
  <si>
    <t>住所又は所在地</t>
  </si>
  <si>
    <t>氏名又は名称</t>
  </si>
  <si>
    <t>口座番号</t>
  </si>
  <si>
    <t>口座名義</t>
  </si>
  <si>
    <t>名義人</t>
  </si>
  <si>
    <t>人事課受付印</t>
  </si>
  <si>
    <t>起案者</t>
    <phoneticPr fontId="3"/>
  </si>
  <si>
    <t>生年月日</t>
    <phoneticPr fontId="3"/>
  </si>
  <si>
    <t>支店名</t>
    <rPh sb="0" eb="3">
      <t>シテンメイ</t>
    </rPh>
    <phoneticPr fontId="3"/>
  </si>
  <si>
    <t>預り金
受入収入</t>
    <rPh sb="4" eb="6">
      <t>ウケイレ</t>
    </rPh>
    <rPh sb="6" eb="8">
      <t>シュウニュウ</t>
    </rPh>
    <phoneticPr fontId="3"/>
  </si>
  <si>
    <t>支払を
受ける者</t>
    <phoneticPr fontId="3"/>
  </si>
  <si>
    <t>種別</t>
    <rPh sb="0" eb="2">
      <t>シュベツ</t>
    </rPh>
    <phoneticPr fontId="3"/>
  </si>
  <si>
    <t>勘定科目</t>
    <rPh sb="0" eb="2">
      <t>カンジョウ</t>
    </rPh>
    <rPh sb="2" eb="4">
      <t>カモク</t>
    </rPh>
    <phoneticPr fontId="3"/>
  </si>
  <si>
    <t>※予算執行依頼書の提出は必要ありません。</t>
    <rPh sb="5" eb="7">
      <t>イライ</t>
    </rPh>
    <phoneticPr fontId="3"/>
  </si>
  <si>
    <t>金融機関名</t>
    <rPh sb="0" eb="2">
      <t>キンユウ</t>
    </rPh>
    <rPh sb="2" eb="4">
      <t>キカン</t>
    </rPh>
    <phoneticPr fontId="3"/>
  </si>
  <si>
    <t>郵便番号</t>
    <rPh sb="0" eb="2">
      <t>ユウビン</t>
    </rPh>
    <rPh sb="2" eb="4">
      <t>バンゴウ</t>
    </rPh>
    <phoneticPr fontId="3"/>
  </si>
  <si>
    <t>謝 金 等 の 支 払 請 求 書</t>
    <rPh sb="12" eb="13">
      <t>ショウ</t>
    </rPh>
    <rPh sb="14" eb="15">
      <t>モトム</t>
    </rPh>
    <phoneticPr fontId="3"/>
  </si>
  <si>
    <t>（自署または記名捺印）</t>
    <rPh sb="1" eb="3">
      <t>ジショ</t>
    </rPh>
    <rPh sb="6" eb="8">
      <t>キメイ</t>
    </rPh>
    <rPh sb="8" eb="10">
      <t>ナツイン</t>
    </rPh>
    <phoneticPr fontId="3"/>
  </si>
  <si>
    <t>勘定科目</t>
    <rPh sb="0" eb="4">
      <t>カンンジョウカモク</t>
    </rPh>
    <phoneticPr fontId="3"/>
  </si>
  <si>
    <t>31090200</t>
    <phoneticPr fontId="3"/>
  </si>
  <si>
    <t>32090200</t>
    <phoneticPr fontId="3"/>
  </si>
  <si>
    <t>管.謝金-謝金</t>
    <rPh sb="0" eb="1">
      <t>カン</t>
    </rPh>
    <rPh sb="2" eb="4">
      <t>シャキン</t>
    </rPh>
    <rPh sb="5" eb="7">
      <t>シャキン</t>
    </rPh>
    <phoneticPr fontId="3"/>
  </si>
  <si>
    <t>教.謝金-謝金</t>
    <rPh sb="0" eb="1">
      <t>キョウ</t>
    </rPh>
    <rPh sb="2" eb="4">
      <t>シャキン</t>
    </rPh>
    <rPh sb="5" eb="7">
      <t>シャキン</t>
    </rPh>
    <phoneticPr fontId="3"/>
  </si>
  <si>
    <t>31110100</t>
    <phoneticPr fontId="3"/>
  </si>
  <si>
    <t>32110100</t>
    <phoneticPr fontId="3"/>
  </si>
  <si>
    <t>管.支払手数料・報酬</t>
    <rPh sb="0" eb="1">
      <t>カン</t>
    </rPh>
    <rPh sb="2" eb="7">
      <t>シハライテスウリョウ</t>
    </rPh>
    <rPh sb="8" eb="10">
      <t>ホウシュウ</t>
    </rPh>
    <phoneticPr fontId="3"/>
  </si>
  <si>
    <t>教.支払手数料・報酬</t>
    <rPh sb="0" eb="1">
      <t>キョウ</t>
    </rPh>
    <rPh sb="2" eb="7">
      <t>シハライテスウリョウ</t>
    </rPh>
    <rPh sb="8" eb="10">
      <t>ホウシュウ</t>
    </rPh>
    <phoneticPr fontId="3"/>
  </si>
  <si>
    <t>予算執行責任者</t>
    <rPh sb="0" eb="2">
      <t>ヨサン</t>
    </rPh>
    <rPh sb="2" eb="4">
      <t>シッコウ</t>
    </rPh>
    <rPh sb="4" eb="7">
      <t>セキニンシャ</t>
    </rPh>
    <phoneticPr fontId="3"/>
  </si>
  <si>
    <t>メールアドレス</t>
    <phoneticPr fontId="3"/>
  </si>
  <si>
    <t>電話番号</t>
    <rPh sb="0" eb="4">
      <t>デンワバンゴウ</t>
    </rPh>
    <phoneticPr fontId="3"/>
  </si>
  <si>
    <t>※各種報酬、料金等については、所得税法第204条に規定する源泉徴収義務が発生いたしますので、上記（太枠内）をすべて入力してください。</t>
    <phoneticPr fontId="3"/>
  </si>
  <si>
    <t>下記、記載の業務内容について支払を請求いたします。</t>
    <rPh sb="0" eb="2">
      <t>カキ</t>
    </rPh>
    <rPh sb="3" eb="5">
      <t>キサイ</t>
    </rPh>
    <rPh sb="6" eb="8">
      <t>ギョウム</t>
    </rPh>
    <rPh sb="8" eb="10">
      <t>ナイヨウ</t>
    </rPh>
    <rPh sb="14" eb="16">
      <t>シハライ</t>
    </rPh>
    <rPh sb="17" eb="19">
      <t>セイキュウ</t>
    </rPh>
    <phoneticPr fontId="3"/>
  </si>
  <si>
    <t>支払額(手取額)</t>
    <phoneticPr fontId="3"/>
  </si>
  <si>
    <t>【提出先：業務改革推進課】　①</t>
    <rPh sb="1" eb="3">
      <t>テイシュツ</t>
    </rPh>
    <rPh sb="3" eb="4">
      <t>サキ</t>
    </rPh>
    <rPh sb="5" eb="7">
      <t>ギョウム</t>
    </rPh>
    <rPh sb="7" eb="9">
      <t>カイカク</t>
    </rPh>
    <rPh sb="9" eb="11">
      <t>スイシン</t>
    </rPh>
    <rPh sb="11" eb="12">
      <t>カ</t>
    </rPh>
    <phoneticPr fontId="3"/>
  </si>
  <si>
    <t>学校法人追手門学院　御中</t>
    <rPh sb="0" eb="2">
      <t>ガッコウ</t>
    </rPh>
    <rPh sb="2" eb="4">
      <t>ホウジン</t>
    </rPh>
    <rPh sb="4" eb="9">
      <t>オウテモンガクイン</t>
    </rPh>
    <rPh sb="10" eb="12">
      <t>オンチュウ</t>
    </rPh>
    <phoneticPr fontId="3"/>
  </si>
  <si>
    <t>登録番号：</t>
    <rPh sb="0" eb="2">
      <t>トウロク</t>
    </rPh>
    <rPh sb="2" eb="4">
      <t>バンゴウ</t>
    </rPh>
    <phoneticPr fontId="3"/>
  </si>
  <si>
    <t>20140031　本部所得税</t>
    <rPh sb="9" eb="11">
      <t>ホンブ</t>
    </rPh>
    <rPh sb="11" eb="14">
      <t>ショトクゼイ</t>
    </rPh>
    <phoneticPr fontId="3"/>
  </si>
  <si>
    <t>20140001　源泉所得税</t>
    <rPh sb="9" eb="14">
      <t>ゲンセンショ</t>
    </rPh>
    <phoneticPr fontId="3"/>
  </si>
  <si>
    <t>合計金額</t>
    <rPh sb="0" eb="2">
      <t>ゴウケイ</t>
    </rPh>
    <rPh sb="2" eb="4">
      <t>キンガク</t>
    </rPh>
    <phoneticPr fontId="3"/>
  </si>
  <si>
    <t>（税込）</t>
    <rPh sb="1" eb="3">
      <t>ゼイコ</t>
    </rPh>
    <phoneticPr fontId="3"/>
  </si>
  <si>
    <t>摘要</t>
    <rPh sb="0" eb="2">
      <t>テキヨウ</t>
    </rPh>
    <phoneticPr fontId="3"/>
  </si>
  <si>
    <t>金額</t>
    <rPh sb="0" eb="2">
      <t>キンガク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</si>
  <si>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</si>
  <si>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</si>
  <si>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税率区分</t>
    <rPh sb="0" eb="2">
      <t>ゼイリツ</t>
    </rPh>
    <rPh sb="2" eb="4">
      <t>クブン</t>
    </rPh>
    <phoneticPr fontId="3"/>
  </si>
  <si>
    <t>１０％対象</t>
    <rPh sb="3" eb="5">
      <t>タイショウ</t>
    </rPh>
    <phoneticPr fontId="3"/>
  </si>
  <si>
    <t>８％対象</t>
    <rPh sb="2" eb="4">
      <t>タイショウ</t>
    </rPh>
    <phoneticPr fontId="3"/>
  </si>
  <si>
    <t>源泉徴収税額</t>
    <rPh sb="4" eb="5">
      <t>ゼイ</t>
    </rPh>
    <phoneticPr fontId="3"/>
  </si>
  <si>
    <t>金額（税抜）</t>
    <rPh sb="0" eb="2">
      <t>キンガク</t>
    </rPh>
    <rPh sb="3" eb="4">
      <t>ゼイ</t>
    </rPh>
    <rPh sb="4" eb="5">
      <t>ヌ</t>
    </rPh>
    <phoneticPr fontId="3"/>
  </si>
  <si>
    <t>O&amp;Cセンター受付印</t>
    <phoneticPr fontId="3"/>
  </si>
  <si>
    <t>-</t>
    <phoneticPr fontId="3"/>
  </si>
  <si>
    <t>業務コード</t>
    <rPh sb="0" eb="2">
      <t>ギョウム</t>
    </rPh>
    <phoneticPr fontId="3"/>
  </si>
  <si>
    <t>業務名称</t>
    <rPh sb="0" eb="2">
      <t>ギョウム</t>
    </rPh>
    <rPh sb="2" eb="4">
      <t>メイショウ</t>
    </rPh>
    <phoneticPr fontId="3"/>
  </si>
  <si>
    <t>　年　　　　月　　　　日</t>
    <rPh sb="1" eb="2">
      <t>ネン</t>
    </rPh>
    <rPh sb="6" eb="7">
      <t>ガツ</t>
    </rPh>
    <rPh sb="11" eb="12">
      <t>ニチ</t>
    </rPh>
    <phoneticPr fontId="3"/>
  </si>
  <si>
    <t>摘要コード</t>
  </si>
  <si>
    <t>摘要名称</t>
  </si>
  <si>
    <t>中高-事務室</t>
  </si>
  <si>
    <t>中高-国語科</t>
  </si>
  <si>
    <t>中高-社会科</t>
  </si>
  <si>
    <t>中高-数学科</t>
  </si>
  <si>
    <t>中高-理科</t>
  </si>
  <si>
    <t>中高-英語科</t>
  </si>
  <si>
    <t>中高-保健体育科</t>
  </si>
  <si>
    <t>中高-美術科</t>
  </si>
  <si>
    <t>中高-書道科</t>
  </si>
  <si>
    <t>中高-音楽科</t>
  </si>
  <si>
    <t>中高-情報科</t>
  </si>
  <si>
    <t>中高-技術科</t>
  </si>
  <si>
    <t>中高-家庭科</t>
  </si>
  <si>
    <t>中高-表現コミュニケーション科</t>
  </si>
  <si>
    <t>中高-学習推進</t>
  </si>
  <si>
    <t>中高-進路指導</t>
  </si>
  <si>
    <t>中高-探究</t>
  </si>
  <si>
    <t>中高-教務部</t>
  </si>
  <si>
    <t>中高-生指部</t>
  </si>
  <si>
    <t>中高-総務部</t>
  </si>
  <si>
    <t>中高-総務部(図書)</t>
  </si>
  <si>
    <t>中高-国際教育</t>
  </si>
  <si>
    <t>中高-入試広報部</t>
  </si>
  <si>
    <t>中高-スポーツコース</t>
  </si>
  <si>
    <t>中高-校務運営員会</t>
  </si>
  <si>
    <t>中高-健康(人権厚生)</t>
  </si>
  <si>
    <t>中高-創造</t>
  </si>
  <si>
    <t>中高-人権(人権厚生)</t>
  </si>
  <si>
    <t>中高-個人研究費</t>
  </si>
  <si>
    <t>大手前-ICT</t>
  </si>
  <si>
    <t>大手前-一貫連携</t>
  </si>
  <si>
    <t>大手前-英語科</t>
  </si>
  <si>
    <t>大手前-音楽科</t>
  </si>
  <si>
    <t>大手前-家庭科</t>
  </si>
  <si>
    <t>大手前-学校</t>
  </si>
  <si>
    <t>大手前-学校OTM</t>
  </si>
  <si>
    <t>大手前-学校OTM(ﾒﾝﾃ）</t>
  </si>
  <si>
    <t>大手前-学校OTM(ﾒﾝﾃ按）</t>
  </si>
  <si>
    <t>大手前-学習推進</t>
  </si>
  <si>
    <t>大手前-管理職</t>
  </si>
  <si>
    <t>大手前-技術科</t>
  </si>
  <si>
    <t>大手前-共通</t>
  </si>
  <si>
    <t>大手前-教務部</t>
  </si>
  <si>
    <t>大手前-国語科</t>
  </si>
  <si>
    <t>大手前-社会科</t>
  </si>
  <si>
    <t>大手前-書道科</t>
  </si>
  <si>
    <t>大手前-奨学金</t>
  </si>
  <si>
    <t>大手前-情報科</t>
  </si>
  <si>
    <t>大手前-数学科</t>
  </si>
  <si>
    <t>大手前-生徒指導部（健康教育）</t>
  </si>
  <si>
    <t>大手前-生徒指導部（生活指導）</t>
  </si>
  <si>
    <t>大手前-生徒指導部（生徒会指導）</t>
  </si>
  <si>
    <t>大手前-総務部（情報）</t>
  </si>
  <si>
    <t>大手前-総務部（人権教育・研究・図書）</t>
  </si>
  <si>
    <t>大手前-総務部（総務・庶務）</t>
  </si>
  <si>
    <t>大手前-入試広報部</t>
  </si>
  <si>
    <t>大手前-美術科</t>
  </si>
  <si>
    <t>大手前-保健体育科</t>
  </si>
  <si>
    <t>大手前-理科</t>
  </si>
  <si>
    <t>大手前-進路指導部</t>
  </si>
  <si>
    <t>大手前-GAGS</t>
  </si>
  <si>
    <t xml:space="preserve">大手前-道徳科_x000D_
</t>
  </si>
  <si>
    <t>大手前-クラブ旅費（チアダンス部）</t>
  </si>
  <si>
    <t>大手前-クラブ旅費（スキー部）</t>
  </si>
  <si>
    <t>大手前-クラブ旅費（サッカー部）</t>
  </si>
  <si>
    <t>大手前-クラブ旅費（バスケットボール部）</t>
  </si>
  <si>
    <t>大手前-クラブ旅費（陸上競技部）</t>
  </si>
  <si>
    <t>大手前-クラブ旅費（卓球部）</t>
  </si>
  <si>
    <t>大手前-クラブ旅費（剣道部）</t>
  </si>
  <si>
    <t>大手前-クラブ旅費（ロボットサイエンス部）</t>
  </si>
  <si>
    <t>大手前-クラブ旅費（吹奏楽部）</t>
  </si>
  <si>
    <t>大手前-クラブ旅費（演劇部）</t>
  </si>
  <si>
    <t>大手前-クラブ旅費（その他）</t>
  </si>
  <si>
    <t xml:space="preserve">大手前-クラブ旅費（バレーボール部）_x000D_
</t>
  </si>
  <si>
    <t xml:space="preserve">大手前-クラブ旅費（美術部）_x000D_
</t>
  </si>
  <si>
    <t xml:space="preserve">大手前-クラブ旅費（物理化学部）_x000D_
</t>
  </si>
  <si>
    <t xml:space="preserve">大手前-クラブ旅費（競技かるた同好会）_x000D_
</t>
  </si>
  <si>
    <t xml:space="preserve">大手前-クラブ旅費（ESS同好会）_x000D_
</t>
  </si>
  <si>
    <t xml:space="preserve">大手前-クラブ旅費（SDGｓLab同好会）_x000D_
</t>
  </si>
  <si>
    <t xml:space="preserve">大手前-クラブ旅費（書道教室）_x000D_
</t>
  </si>
  <si>
    <t xml:space="preserve">大手前-クラブ旅費（華道教室）_x000D_
</t>
  </si>
  <si>
    <t xml:space="preserve">大手前-クラブ旅費（茶道教室）_x000D_
</t>
  </si>
  <si>
    <t xml:space="preserve">大手前-クラブ旅費（フォト教室）_x000D_
</t>
  </si>
  <si>
    <t>大手前-個人研究費</t>
  </si>
  <si>
    <t>小-国語科</t>
  </si>
  <si>
    <t>小-社会科</t>
  </si>
  <si>
    <t>小-算数科</t>
  </si>
  <si>
    <t>小-理科</t>
  </si>
  <si>
    <t>小-生活科</t>
  </si>
  <si>
    <t>小-保健体育科</t>
  </si>
  <si>
    <t>小-剣道科</t>
  </si>
  <si>
    <t>小-音楽科</t>
  </si>
  <si>
    <t>小-図工科</t>
  </si>
  <si>
    <t>小-習字科</t>
  </si>
  <si>
    <t>小-家庭科</t>
  </si>
  <si>
    <t>小-英語科</t>
  </si>
  <si>
    <t>小-図書科</t>
  </si>
  <si>
    <t xml:space="preserve">小-CS教育科_x000D_
</t>
  </si>
  <si>
    <t>小-道徳科</t>
  </si>
  <si>
    <t>小-学級経営科</t>
  </si>
  <si>
    <t>小-学校劇</t>
  </si>
  <si>
    <t>小-総務部(総務)</t>
  </si>
  <si>
    <t xml:space="preserve">小-総務部(企画推進)_x000D_
</t>
  </si>
  <si>
    <t>小-総務部(庶務)</t>
  </si>
  <si>
    <t>小-総務部(進学)</t>
  </si>
  <si>
    <t>小-総務部(人権)</t>
  </si>
  <si>
    <t>小-国際部</t>
  </si>
  <si>
    <t>小-教務部</t>
  </si>
  <si>
    <t>小-研究部</t>
  </si>
  <si>
    <t>小-出版部</t>
  </si>
  <si>
    <t xml:space="preserve">小-CS教育部_x000D_
</t>
  </si>
  <si>
    <t>小-体育部</t>
  </si>
  <si>
    <t xml:space="preserve">小-保健安全部(保健)_x000D_
</t>
  </si>
  <si>
    <t xml:space="preserve">小-保健安全部(給食)_x000D_
</t>
  </si>
  <si>
    <t>小-生活指導部(内）</t>
  </si>
  <si>
    <t>小-生活指導部(外）</t>
  </si>
  <si>
    <t>小-広報部</t>
  </si>
  <si>
    <t>小-入試対策部</t>
  </si>
  <si>
    <t>小-ランシステム</t>
  </si>
  <si>
    <t>小-個人研究費</t>
  </si>
  <si>
    <t xml:space="preserve">小-総務部(教育推進)_x000D_
</t>
  </si>
  <si>
    <t>小-総合（大阪城活動）</t>
  </si>
  <si>
    <t xml:space="preserve">小-国際教育センター_x000D_
</t>
  </si>
  <si>
    <t>小-学校全体</t>
  </si>
  <si>
    <t xml:space="preserve">幼-(教育課程)年少_x000D_
</t>
  </si>
  <si>
    <t xml:space="preserve">幼-(教育課程)年中_x000D_
</t>
  </si>
  <si>
    <t xml:space="preserve">幼-(教育課程)年長_x000D_
</t>
  </si>
  <si>
    <t xml:space="preserve">幼-(保育課程)_x000D_
</t>
  </si>
  <si>
    <t xml:space="preserve">幼-(教育課程)_x000D_
</t>
  </si>
  <si>
    <t xml:space="preserve">幼-幼稚園全体_x000D_
</t>
  </si>
  <si>
    <t xml:space="preserve">幼-ﾍﾟﾝｷﾞﾝ_x000D_
</t>
  </si>
  <si>
    <t xml:space="preserve">幼-給食_x000D_
</t>
  </si>
  <si>
    <t xml:space="preserve">幼-幼ﾊﾞｽ_x000D_
</t>
  </si>
  <si>
    <t xml:space="preserve">幼-個人研究費_x000D_
</t>
  </si>
  <si>
    <t xml:space="preserve">幼-子育て支援_x000D_
</t>
  </si>
  <si>
    <t xml:space="preserve">幼-事業(ﾌﾟﾚｽｸｰﾙ)_x000D_
</t>
  </si>
  <si>
    <t>□</t>
    <phoneticPr fontId="3"/>
  </si>
  <si>
    <r>
      <t xml:space="preserve">教科部門
</t>
    </r>
    <r>
      <rPr>
        <sz val="7"/>
        <rFont val="ＭＳ Ｐ明朝"/>
        <family val="1"/>
        <charset val="128"/>
      </rPr>
      <t>(幼小中高のみ）</t>
    </r>
    <rPh sb="0" eb="2">
      <t>キョウカ</t>
    </rPh>
    <rPh sb="2" eb="4">
      <t>ブモン</t>
    </rPh>
    <rPh sb="6" eb="7">
      <t>ヨウ</t>
    </rPh>
    <rPh sb="7" eb="10">
      <t>ショウチュウコウ</t>
    </rPh>
    <phoneticPr fontId="7"/>
  </si>
  <si>
    <t>【申請部署記入欄】</t>
    <rPh sb="1" eb="3">
      <t>シンセイ</t>
    </rPh>
    <rPh sb="3" eb="5">
      <t>ブショ</t>
    </rPh>
    <rPh sb="5" eb="7">
      <t>キニュウ</t>
    </rPh>
    <rPh sb="7" eb="8">
      <t>ラン</t>
    </rPh>
    <phoneticPr fontId="3"/>
  </si>
  <si>
    <t>【申請部署控え】　③</t>
    <rPh sb="1" eb="3">
      <t>シンセイ</t>
    </rPh>
    <rPh sb="3" eb="5">
      <t>ブショ</t>
    </rPh>
    <rPh sb="5" eb="6">
      <t>ヒカ</t>
    </rPh>
    <phoneticPr fontId="3"/>
  </si>
  <si>
    <t>【人事課控え】　②</t>
    <rPh sb="1" eb="3">
      <t>ジンジ</t>
    </rPh>
    <rPh sb="3" eb="4">
      <t>カ</t>
    </rPh>
    <rPh sb="4" eb="5">
      <t>ヒカ</t>
    </rPh>
    <phoneticPr fontId="3"/>
  </si>
  <si>
    <t>謝 金 等  支 払 請 求 書</t>
    <rPh sb="11" eb="12">
      <t>ショウ</t>
    </rPh>
    <rPh sb="13" eb="14">
      <t>モトム</t>
    </rPh>
    <phoneticPr fontId="3"/>
  </si>
  <si>
    <t>　　　　　年　　　　　月　　　　　日</t>
    <rPh sb="5" eb="6">
      <t>ネン</t>
    </rPh>
    <rPh sb="11" eb="12">
      <t>ガツ</t>
    </rPh>
    <rPh sb="17" eb="18">
      <t>ニチ</t>
    </rPh>
    <phoneticPr fontId="3"/>
  </si>
  <si>
    <t>　　　　　　　　　　　　　　　　　　　　　　　　　　　</t>
    <phoneticPr fontId="3"/>
  </si>
  <si>
    <t>　　　　　年　　　　　月　　　　　日</t>
    <rPh sb="5" eb="6">
      <t>トシ</t>
    </rPh>
    <rPh sb="11" eb="12">
      <t>ガツ</t>
    </rPh>
    <rPh sb="17" eb="18">
      <t>ヒ</t>
    </rPh>
    <phoneticPr fontId="3"/>
  </si>
  <si>
    <t>4月分指導の謝礼金支払いのため。</t>
    <rPh sb="1" eb="2">
      <t>ゲツ</t>
    </rPh>
    <rPh sb="2" eb="3">
      <t>ブン</t>
    </rPh>
    <rPh sb="3" eb="5">
      <t>シドウ</t>
    </rPh>
    <rPh sb="6" eb="9">
      <t>シャレイキン</t>
    </rPh>
    <rPh sb="9" eb="11">
      <t>シハラ</t>
    </rPh>
    <phoneticPr fontId="3"/>
  </si>
  <si>
    <t>〒123-4567</t>
    <phoneticPr fontId="3"/>
  </si>
  <si>
    <t>大阪府●●市××町●丁目▲-■</t>
    <rPh sb="0" eb="3">
      <t>オオサカフ</t>
    </rPh>
    <rPh sb="5" eb="6">
      <t>シ</t>
    </rPh>
    <rPh sb="8" eb="9">
      <t>マチ</t>
    </rPh>
    <rPh sb="10" eb="11">
      <t>チョウ</t>
    </rPh>
    <rPh sb="11" eb="12">
      <t>メ</t>
    </rPh>
    <phoneticPr fontId="3"/>
  </si>
  <si>
    <t>オイダイ　イチロウ</t>
    <phoneticPr fontId="3"/>
  </si>
  <si>
    <t>追大　一郎</t>
    <rPh sb="0" eb="1">
      <t>オ</t>
    </rPh>
    <rPh sb="1" eb="2">
      <t>ダイ</t>
    </rPh>
    <rPh sb="3" eb="5">
      <t>イチロウ</t>
    </rPh>
    <phoneticPr fontId="3"/>
  </si>
  <si>
    <t>*****＠***.jp</t>
    <phoneticPr fontId="3"/>
  </si>
  <si>
    <t>***-***-*****</t>
    <phoneticPr fontId="3"/>
  </si>
  <si>
    <t>****年**月**日</t>
    <rPh sb="4" eb="5">
      <t>ネン</t>
    </rPh>
    <rPh sb="7" eb="8">
      <t>ツキ</t>
    </rPh>
    <rPh sb="10" eb="11">
      <t>ニチ</t>
    </rPh>
    <phoneticPr fontId="3"/>
  </si>
  <si>
    <t>●●銀行</t>
    <rPh sb="2" eb="4">
      <t>ギンコウ</t>
    </rPh>
    <phoneticPr fontId="3"/>
  </si>
  <si>
    <t>××支店</t>
    <rPh sb="2" eb="4">
      <t>シテン</t>
    </rPh>
    <phoneticPr fontId="3"/>
  </si>
  <si>
    <t>普通</t>
    <rPh sb="0" eb="2">
      <t>フツウ</t>
    </rPh>
    <phoneticPr fontId="3"/>
  </si>
  <si>
    <t>本人</t>
    <rPh sb="0" eb="2">
      <t>ホンニン</t>
    </rPh>
    <phoneticPr fontId="3"/>
  </si>
  <si>
    <t>　　2023年　　　10月　　　　　1日</t>
    <rPh sb="6" eb="7">
      <t>トシ</t>
    </rPh>
    <rPh sb="12" eb="13">
      <t>ガツ</t>
    </rPh>
    <rPh sb="19" eb="20">
      <t>ヒ</t>
    </rPh>
    <phoneticPr fontId="3"/>
  </si>
  <si>
    <t>追手門　太郎</t>
    <rPh sb="0" eb="3">
      <t>オウテモン</t>
    </rPh>
    <rPh sb="4" eb="6">
      <t>タロウ</t>
    </rPh>
    <phoneticPr fontId="3"/>
  </si>
  <si>
    <t>茨木　花子</t>
    <rPh sb="0" eb="2">
      <t>イバラキ</t>
    </rPh>
    <rPh sb="3" eb="5">
      <t>ハナコ</t>
    </rPh>
    <phoneticPr fontId="3"/>
  </si>
  <si>
    <t>学友会費</t>
    <rPh sb="0" eb="2">
      <t>ガクユウ</t>
    </rPh>
    <rPh sb="2" eb="4">
      <t>カイヒ</t>
    </rPh>
    <phoneticPr fontId="3"/>
  </si>
  <si>
    <t>●●部</t>
    <rPh sb="2" eb="3">
      <t>ブ</t>
    </rPh>
    <phoneticPr fontId="3"/>
  </si>
  <si>
    <t>学友会費</t>
    <rPh sb="0" eb="2">
      <t>ガクユウ</t>
    </rPh>
    <rPh sb="2" eb="4">
      <t>カイヒ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</si>
</sst>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#&quot;円&quot;"/>
    <numFmt numFmtId="178" formatCode="[$-F800]dddd\,\ mmmm\ dd\,\ yyyy"/>
  </numFmts>
  <fonts count="35"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メイリオ"/>
      <family val="3"/>
      <charset val="128"/>
    </font>
    <font>
      <sz val="11"/>
      <name val="ＭＳ Ｐゴシック"/>
      <family val="3"/>
      <charset val="128"/>
    </font>
    <font>
      <u/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b/>
      <sz val="11"/>
      <color indexed="81"/>
      <name val="メイリオ"/>
      <family val="3"/>
      <charset val="128"/>
    </font>
    <font>
      <sz val="9"/>
      <color indexed="81"/>
      <name val="Meiryo UI"/>
      <family val="3"/>
      <charset val="128"/>
    </font>
    <font>
      <sz val="11"/>
      <color indexed="8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38" fontId="10" fillId="0" borderId="0" applyFont="0" applyFill="0" applyBorder="0" applyAlignment="0" applyProtection="0"/>
    <xf numFmtId="0" fontId="1" fillId="0" borderId="0">
      <alignment vertical="center"/>
    </xf>
    <xf numFmtId="0" fontId="18" fillId="0" borderId="0" applyNumberFormat="0" applyFill="0" applyBorder="0" applyAlignment="0" applyProtection="0"/>
    <xf numFmtId="38" fontId="1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Alignment="1">
      <alignment vertical="center"/>
    </xf>
    <xf numFmtId="0" fontId="0" fillId="0" borderId="0" xfId="0" applyNumberFormat="1" applyBorder="1"/>
    <xf numFmtId="0" fontId="0" fillId="0" borderId="0" xfId="0" applyFont="1"/>
    <xf numFmtId="0" fontId="2" fillId="0" borderId="0" xfId="0" applyFont="1" applyBorder="1" applyAlignment="1">
      <alignment horizontal="justify" vertical="top" wrapText="1"/>
    </xf>
    <xf numFmtId="0" fontId="0" fillId="0" borderId="0" xfId="0" applyFont="1" applyBorder="1" applyAlignment="1">
      <alignment horizontal="right" vertical="top" wrapText="1"/>
    </xf>
    <xf numFmtId="0" fontId="0" fillId="0" borderId="32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center" wrapText="1"/>
    </xf>
    <xf numFmtId="0" fontId="11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49" fontId="0" fillId="0" borderId="0" xfId="0" applyNumberFormat="1" applyFont="1" applyBorder="1"/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2" fillId="0" borderId="0" xfId="0" applyFont="1" applyBorder="1" applyAlignment="1">
      <alignment horizontal="justify" wrapText="1"/>
    </xf>
    <xf numFmtId="0" fontId="0" fillId="0" borderId="13" xfId="0" applyFont="1" applyBorder="1" applyAlignment="1">
      <alignment horizontal="right" wrapText="1"/>
    </xf>
    <xf numFmtId="0" fontId="2" fillId="0" borderId="0" xfId="0" applyFont="1" applyBorder="1" applyAlignment="1">
      <alignment horizontal="justify" vertical="top" wrapText="1"/>
    </xf>
    <xf numFmtId="0" fontId="0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top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vertical="top"/>
    </xf>
    <xf numFmtId="49" fontId="0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7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14" fillId="3" borderId="0" xfId="0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177" fontId="2" fillId="0" borderId="0" xfId="0" applyNumberFormat="1" applyFont="1" applyBorder="1" applyAlignment="1">
      <alignment vertical="top"/>
    </xf>
    <xf numFmtId="0" fontId="13" fillId="4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38" fontId="8" fillId="0" borderId="0" xfId="5" applyFont="1" applyBorder="1" applyAlignment="1">
      <alignment horizontal="right" vertical="center" wrapText="1" indent="1"/>
    </xf>
    <xf numFmtId="0" fontId="23" fillId="5" borderId="1" xfId="0" applyFont="1" applyFill="1" applyBorder="1" applyAlignment="1" applyProtection="1">
      <alignment horizontal="center" vertical="center" wrapText="1"/>
      <protection locked="0"/>
    </xf>
    <xf numFmtId="0" fontId="23" fillId="5" borderId="23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top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Border="1" applyAlignment="1">
      <alignment horizontal="left" vertical="center" shrinkToFit="1"/>
    </xf>
    <xf numFmtId="0" fontId="1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/>
    </xf>
    <xf numFmtId="0" fontId="28" fillId="0" borderId="14" xfId="0" applyFont="1" applyBorder="1"/>
    <xf numFmtId="0" fontId="30" fillId="0" borderId="14" xfId="0" applyFont="1" applyBorder="1" applyAlignment="1"/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77" fontId="4" fillId="0" borderId="0" xfId="0" applyNumberFormat="1" applyFont="1" applyBorder="1" applyAlignment="1">
      <alignment vertical="top"/>
    </xf>
    <xf numFmtId="0" fontId="23" fillId="5" borderId="2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shrinkToFit="1"/>
    </xf>
    <xf numFmtId="0" fontId="23" fillId="5" borderId="2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177" fontId="4" fillId="0" borderId="1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0" fontId="0" fillId="2" borderId="13" xfId="0" applyFont="1" applyFill="1" applyBorder="1" applyAlignment="1" applyProtection="1">
      <alignment horizontal="center" vertical="top" shrinkToFit="1"/>
      <protection locked="0"/>
    </xf>
    <xf numFmtId="0" fontId="29" fillId="0" borderId="6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0" fontId="29" fillId="0" borderId="18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 applyProtection="1">
      <alignment horizontal="left" vertical="center" shrinkToFit="1"/>
      <protection locked="0"/>
    </xf>
    <xf numFmtId="0" fontId="4" fillId="0" borderId="10" xfId="0" applyFont="1" applyFill="1" applyBorder="1" applyAlignment="1" applyProtection="1">
      <alignment horizontal="left" vertical="center" shrinkToFit="1"/>
      <protection locked="0"/>
    </xf>
    <xf numFmtId="0" fontId="4" fillId="0" borderId="18" xfId="0" applyFont="1" applyFill="1" applyBorder="1" applyAlignment="1" applyProtection="1">
      <alignment horizontal="left" vertical="center" shrinkToFit="1"/>
      <protection locked="0"/>
    </xf>
    <xf numFmtId="49" fontId="2" fillId="0" borderId="43" xfId="0" applyNumberFormat="1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/>
    </xf>
    <xf numFmtId="0" fontId="2" fillId="0" borderId="58" xfId="0" applyNumberFormat="1" applyFont="1" applyFill="1" applyBorder="1" applyAlignment="1">
      <alignment horizontal="left" vertical="center" shrinkToFit="1"/>
    </xf>
    <xf numFmtId="0" fontId="2" fillId="0" borderId="10" xfId="0" applyNumberFormat="1" applyFont="1" applyFill="1" applyBorder="1" applyAlignment="1">
      <alignment horizontal="left" vertical="center" shrinkToFit="1"/>
    </xf>
    <xf numFmtId="0" fontId="2" fillId="0" borderId="18" xfId="0" applyNumberFormat="1" applyFont="1" applyFill="1" applyBorder="1" applyAlignment="1">
      <alignment horizontal="left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left" vertical="center" shrinkToFit="1"/>
    </xf>
    <xf numFmtId="0" fontId="2" fillId="0" borderId="56" xfId="0" applyFont="1" applyFill="1" applyBorder="1" applyAlignment="1">
      <alignment horizontal="left" vertical="center" shrinkToFit="1"/>
    </xf>
    <xf numFmtId="0" fontId="2" fillId="0" borderId="57" xfId="0" applyFont="1" applyFill="1" applyBorder="1" applyAlignment="1">
      <alignment horizontal="left" vertical="center" shrinkToFi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78" fontId="6" fillId="0" borderId="52" xfId="0" applyNumberFormat="1" applyFont="1" applyFill="1" applyBorder="1" applyAlignment="1">
      <alignment horizontal="left" vertical="center" shrinkToFit="1"/>
    </xf>
    <xf numFmtId="178" fontId="6" fillId="0" borderId="53" xfId="0" applyNumberFormat="1" applyFont="1" applyFill="1" applyBorder="1" applyAlignment="1">
      <alignment horizontal="left" vertical="center" shrinkToFit="1"/>
    </xf>
    <xf numFmtId="178" fontId="6" fillId="0" borderId="54" xfId="0" applyNumberFormat="1" applyFont="1" applyFill="1" applyBorder="1" applyAlignment="1">
      <alignment horizontal="left" vertical="center" shrinkToFit="1"/>
    </xf>
    <xf numFmtId="0" fontId="29" fillId="0" borderId="1" xfId="0" applyFont="1" applyBorder="1" applyAlignment="1">
      <alignment horizontal="center" vertical="top" wrapText="1"/>
    </xf>
    <xf numFmtId="0" fontId="16" fillId="0" borderId="1" xfId="0" applyFont="1" applyBorder="1" applyAlignment="1"/>
    <xf numFmtId="0" fontId="29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top" wrapText="1"/>
    </xf>
    <xf numFmtId="0" fontId="20" fillId="4" borderId="3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177" fontId="12" fillId="0" borderId="3" xfId="5" applyNumberFormat="1" applyFont="1" applyFill="1" applyBorder="1" applyAlignment="1" applyProtection="1">
      <alignment vertical="center" shrinkToFit="1"/>
      <protection locked="0"/>
    </xf>
    <xf numFmtId="177" fontId="12" fillId="0" borderId="27" xfId="5" applyNumberFormat="1" applyFont="1" applyFill="1" applyBorder="1" applyAlignment="1" applyProtection="1">
      <alignment vertical="center" shrinkToFit="1"/>
      <protection locked="0"/>
    </xf>
    <xf numFmtId="177" fontId="12" fillId="0" borderId="5" xfId="5" applyNumberFormat="1" applyFont="1" applyFill="1" applyBorder="1" applyAlignment="1" applyProtection="1">
      <alignment vertical="center" shrinkToFit="1"/>
      <protection locked="0"/>
    </xf>
    <xf numFmtId="177" fontId="12" fillId="0" borderId="13" xfId="5" applyNumberFormat="1" applyFont="1" applyFill="1" applyBorder="1" applyAlignment="1" applyProtection="1">
      <alignment vertical="center" shrinkToFit="1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177" fontId="6" fillId="0" borderId="1" xfId="5" applyNumberFormat="1" applyFont="1" applyBorder="1" applyAlignment="1">
      <alignment horizontal="right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176" fontId="2" fillId="0" borderId="21" xfId="0" applyNumberFormat="1" applyFont="1" applyFill="1" applyBorder="1" applyAlignment="1">
      <alignment horizontal="center" vertical="center" shrinkToFit="1"/>
    </xf>
    <xf numFmtId="0" fontId="24" fillId="5" borderId="6" xfId="0" applyFont="1" applyFill="1" applyBorder="1" applyAlignment="1">
      <alignment horizontal="center" vertical="center" shrinkToFit="1"/>
    </xf>
    <xf numFmtId="0" fontId="24" fillId="5" borderId="18" xfId="0" applyFont="1" applyFill="1" applyBorder="1" applyAlignment="1">
      <alignment horizontal="center" vertical="center" shrinkToFit="1"/>
    </xf>
    <xf numFmtId="0" fontId="31" fillId="0" borderId="13" xfId="4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3" fillId="5" borderId="22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wrapText="1"/>
    </xf>
    <xf numFmtId="0" fontId="23" fillId="5" borderId="4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50" xfId="0" applyFont="1" applyFill="1" applyBorder="1" applyAlignment="1" applyProtection="1">
      <alignment horizontal="center" vertical="center" shrinkToFit="1"/>
      <protection locked="0"/>
    </xf>
    <xf numFmtId="0" fontId="2" fillId="0" borderId="51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51" xfId="0" applyFont="1" applyFill="1" applyBorder="1" applyAlignment="1" applyProtection="1">
      <alignment horizontal="center" vertical="center" wrapText="1"/>
      <protection locked="0"/>
    </xf>
    <xf numFmtId="0" fontId="2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 applyProtection="1">
      <alignment horizontal="left" vertical="center" shrinkToFit="1"/>
      <protection locked="0"/>
    </xf>
    <xf numFmtId="0" fontId="0" fillId="0" borderId="15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Fill="1" applyBorder="1" applyAlignment="1" applyProtection="1">
      <alignment horizontal="left" vertical="center" shrinkToFit="1"/>
      <protection locked="0"/>
    </xf>
    <xf numFmtId="0" fontId="2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left" vertical="center" shrinkToFit="1"/>
    </xf>
    <xf numFmtId="0" fontId="2" fillId="0" borderId="44" xfId="0" applyFont="1" applyFill="1" applyBorder="1" applyAlignment="1">
      <alignment horizontal="left" vertical="center" shrinkToFit="1"/>
    </xf>
    <xf numFmtId="0" fontId="2" fillId="0" borderId="45" xfId="0" applyFont="1" applyFill="1" applyBorder="1" applyAlignment="1">
      <alignment horizontal="left" vertical="center" shrinkToFit="1"/>
    </xf>
    <xf numFmtId="31" fontId="2" fillId="0" borderId="6" xfId="0" applyNumberFormat="1" applyFont="1" applyFill="1" applyBorder="1" applyAlignment="1">
      <alignment horizontal="left" vertical="center" shrinkToFit="1"/>
    </xf>
    <xf numFmtId="31" fontId="2" fillId="0" borderId="10" xfId="0" applyNumberFormat="1" applyFont="1" applyFill="1" applyBorder="1" applyAlignment="1">
      <alignment horizontal="left" vertical="center" shrinkToFit="1"/>
    </xf>
    <xf numFmtId="31" fontId="2" fillId="0" borderId="18" xfId="0" applyNumberFormat="1" applyFont="1" applyFill="1" applyBorder="1" applyAlignment="1">
      <alignment horizontal="left" vertical="center" shrinkToFit="1"/>
    </xf>
    <xf numFmtId="0" fontId="23" fillId="5" borderId="36" xfId="0" applyFont="1" applyFill="1" applyBorder="1" applyAlignment="1">
      <alignment horizontal="distributed" vertical="center" wrapText="1"/>
    </xf>
    <xf numFmtId="0" fontId="23" fillId="5" borderId="37" xfId="0" applyFont="1" applyFill="1" applyBorder="1" applyAlignment="1">
      <alignment horizontal="distributed" vertical="center" wrapText="1"/>
    </xf>
    <xf numFmtId="0" fontId="23" fillId="5" borderId="16" xfId="0" applyFont="1" applyFill="1" applyBorder="1" applyAlignment="1">
      <alignment horizontal="distributed" vertical="center" wrapText="1"/>
    </xf>
    <xf numFmtId="0" fontId="23" fillId="5" borderId="14" xfId="0" applyFont="1" applyFill="1" applyBorder="1" applyAlignment="1">
      <alignment horizontal="distributed" vertical="center" wrapText="1"/>
    </xf>
    <xf numFmtId="0" fontId="23" fillId="5" borderId="17" xfId="0" applyFont="1" applyFill="1" applyBorder="1" applyAlignment="1">
      <alignment horizontal="distributed" vertical="center" wrapText="1"/>
    </xf>
    <xf numFmtId="0" fontId="23" fillId="5" borderId="12" xfId="0" applyFont="1" applyFill="1" applyBorder="1" applyAlignment="1">
      <alignment horizontal="distributed" vertical="center" wrapText="1"/>
    </xf>
    <xf numFmtId="0" fontId="24" fillId="5" borderId="38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 shrinkToFit="1"/>
    </xf>
    <xf numFmtId="0" fontId="23" fillId="5" borderId="4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 applyProtection="1">
      <alignment horizontal="left" vertical="center" shrinkToFit="1"/>
      <protection locked="0"/>
    </xf>
    <xf numFmtId="31" fontId="2" fillId="2" borderId="6" xfId="0" applyNumberFormat="1" applyFont="1" applyFill="1" applyBorder="1" applyAlignment="1" applyProtection="1">
      <alignment horizontal="left" vertical="center" indent="1" shrinkToFit="1"/>
      <protection locked="0"/>
    </xf>
    <xf numFmtId="31" fontId="2" fillId="2" borderId="10" xfId="0" applyNumberFormat="1" applyFont="1" applyFill="1" applyBorder="1" applyAlignment="1" applyProtection="1">
      <alignment horizontal="left" vertical="center" indent="1" shrinkToFit="1"/>
      <protection locked="0"/>
    </xf>
    <xf numFmtId="31" fontId="2" fillId="2" borderId="18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indent="1" shrinkToFit="1"/>
      <protection locked="0"/>
    </xf>
    <xf numFmtId="0" fontId="4" fillId="2" borderId="10" xfId="0" applyFont="1" applyFill="1" applyBorder="1" applyAlignment="1" applyProtection="1">
      <alignment horizontal="left" vertical="center" indent="1" shrinkToFit="1"/>
      <protection locked="0"/>
    </xf>
    <xf numFmtId="0" fontId="4" fillId="2" borderId="18" xfId="0" applyFont="1" applyFill="1" applyBorder="1" applyAlignment="1" applyProtection="1">
      <alignment horizontal="left" vertical="center" indent="1" shrinkToFit="1"/>
      <protection locked="0"/>
    </xf>
    <xf numFmtId="0" fontId="2" fillId="0" borderId="44" xfId="0" applyFont="1" applyFill="1" applyBorder="1" applyAlignment="1">
      <alignment horizontal="left" vertical="center" indent="1" shrinkToFit="1"/>
    </xf>
    <xf numFmtId="0" fontId="2" fillId="0" borderId="45" xfId="0" applyFont="1" applyFill="1" applyBorder="1" applyAlignment="1">
      <alignment horizontal="left" vertical="center" indent="1" shrinkToFit="1"/>
    </xf>
    <xf numFmtId="49" fontId="2" fillId="0" borderId="44" xfId="0" applyNumberFormat="1" applyFont="1" applyFill="1" applyBorder="1" applyAlignment="1">
      <alignment horizontal="left" vertical="center" indent="1" shrinkToFit="1"/>
    </xf>
    <xf numFmtId="49" fontId="2" fillId="0" borderId="45" xfId="0" applyNumberFormat="1" applyFont="1" applyFill="1" applyBorder="1" applyAlignment="1">
      <alignment horizontal="left" vertical="center" indent="1" shrinkToFit="1"/>
    </xf>
    <xf numFmtId="0" fontId="2" fillId="0" borderId="47" xfId="0" applyFont="1" applyFill="1" applyBorder="1" applyAlignment="1">
      <alignment horizontal="left" vertical="center" indent="1" shrinkToFit="1"/>
    </xf>
    <xf numFmtId="0" fontId="2" fillId="0" borderId="48" xfId="0" applyFont="1" applyFill="1" applyBorder="1" applyAlignment="1">
      <alignment horizontal="left" vertical="center" indent="1" shrinkToFit="1"/>
    </xf>
    <xf numFmtId="178" fontId="6" fillId="0" borderId="41" xfId="0" applyNumberFormat="1" applyFont="1" applyFill="1" applyBorder="1" applyAlignment="1">
      <alignment horizontal="left" vertical="center" indent="1" shrinkToFit="1"/>
    </xf>
    <xf numFmtId="178" fontId="6" fillId="0" borderId="42" xfId="0" applyNumberFormat="1" applyFont="1" applyFill="1" applyBorder="1" applyAlignment="1">
      <alignment horizontal="left" vertical="center" indent="1" shrinkToFit="1"/>
    </xf>
    <xf numFmtId="177" fontId="20" fillId="3" borderId="33" xfId="5" applyNumberFormat="1" applyFont="1" applyFill="1" applyBorder="1" applyAlignment="1" applyProtection="1">
      <alignment horizontal="right" vertical="center" shrinkToFit="1"/>
    </xf>
    <xf numFmtId="177" fontId="20" fillId="3" borderId="34" xfId="5" applyNumberFormat="1" applyFont="1" applyFill="1" applyBorder="1" applyAlignment="1" applyProtection="1">
      <alignment horizontal="right" vertical="center" shrinkToFit="1"/>
    </xf>
    <xf numFmtId="177" fontId="20" fillId="3" borderId="35" xfId="5" applyNumberFormat="1" applyFont="1" applyFill="1" applyBorder="1" applyAlignment="1" applyProtection="1">
      <alignment horizontal="right" vertical="center" shrinkToFit="1"/>
    </xf>
    <xf numFmtId="177" fontId="6" fillId="0" borderId="2" xfId="5" applyNumberFormat="1" applyFont="1" applyBorder="1" applyAlignment="1" applyProtection="1">
      <alignment horizontal="right" vertical="center" shrinkToFit="1"/>
      <protection locked="0"/>
    </xf>
    <xf numFmtId="177" fontId="4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" fillId="0" borderId="38" xfId="0" applyFont="1" applyFill="1" applyBorder="1" applyAlignment="1" applyProtection="1">
      <alignment horizontal="left" vertical="center" shrinkToFit="1"/>
      <protection locked="0"/>
    </xf>
    <xf numFmtId="0" fontId="2" fillId="0" borderId="39" xfId="0" applyFont="1" applyFill="1" applyBorder="1" applyAlignment="1" applyProtection="1">
      <alignment horizontal="left" vertical="center" shrinkToFit="1"/>
      <protection locked="0"/>
    </xf>
    <xf numFmtId="0" fontId="2" fillId="0" borderId="28" xfId="0" applyFont="1" applyFill="1" applyBorder="1" applyAlignment="1" applyProtection="1">
      <alignment horizontal="left" vertical="center" shrinkToFit="1"/>
      <protection locked="0"/>
    </xf>
    <xf numFmtId="0" fontId="2" fillId="0" borderId="29" xfId="0" applyFont="1" applyFill="1" applyBorder="1" applyAlignment="1" applyProtection="1">
      <alignment horizontal="left" vertical="center" shrinkToFit="1"/>
      <protection locked="0"/>
    </xf>
    <xf numFmtId="0" fontId="24" fillId="5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 applyProtection="1">
      <alignment horizontal="left" shrinkToFit="1"/>
      <protection locked="0"/>
    </xf>
    <xf numFmtId="0" fontId="2" fillId="0" borderId="25" xfId="0" applyFont="1" applyFill="1" applyBorder="1" applyAlignment="1" applyProtection="1">
      <alignment horizontal="left" shrinkToFit="1"/>
      <protection locked="0"/>
    </xf>
    <xf numFmtId="0" fontId="23" fillId="4" borderId="25" xfId="0" applyFont="1" applyFill="1" applyBorder="1" applyAlignment="1">
      <alignment horizontal="center" wrapText="1"/>
    </xf>
    <xf numFmtId="0" fontId="23" fillId="4" borderId="26" xfId="0" applyFont="1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177" fontId="6" fillId="0" borderId="6" xfId="0" applyNumberFormat="1" applyFont="1" applyBorder="1" applyAlignment="1" applyProtection="1">
      <alignment horizontal="right" vertical="center" shrinkToFit="1"/>
      <protection locked="0"/>
    </xf>
    <xf numFmtId="177" fontId="6" fillId="0" borderId="10" xfId="0" applyNumberFormat="1" applyFont="1" applyBorder="1" applyAlignment="1" applyProtection="1">
      <alignment horizontal="right" vertical="center" shrinkToFit="1"/>
      <protection locked="0"/>
    </xf>
    <xf numFmtId="177" fontId="6" fillId="0" borderId="18" xfId="0" applyNumberFormat="1" applyFont="1" applyBorder="1" applyAlignment="1" applyProtection="1">
      <alignment horizontal="right" vertical="center" shrinkToFit="1"/>
      <protection locked="0"/>
    </xf>
    <xf numFmtId="177" fontId="6" fillId="0" borderId="1" xfId="5" applyNumberFormat="1" applyFont="1" applyBorder="1" applyAlignment="1" applyProtection="1">
      <alignment horizontal="right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7" fontId="2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0" fillId="2" borderId="9" xfId="0" applyFont="1" applyFill="1" applyBorder="1" applyAlignment="1" applyProtection="1">
      <alignment horizontal="left" vertical="center" shrinkToFit="1"/>
      <protection locked="0"/>
    </xf>
    <xf numFmtId="0" fontId="0" fillId="2" borderId="15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177" fontId="12" fillId="2" borderId="3" xfId="5" applyNumberFormat="1" applyFont="1" applyFill="1" applyBorder="1" applyAlignment="1" applyProtection="1">
      <alignment horizontal="center" vertical="center" wrapText="1"/>
      <protection locked="0"/>
    </xf>
    <xf numFmtId="177" fontId="12" fillId="2" borderId="27" xfId="5" applyNumberFormat="1" applyFont="1" applyFill="1" applyBorder="1" applyAlignment="1" applyProtection="1">
      <alignment horizontal="center" vertical="center" wrapText="1"/>
      <protection locked="0"/>
    </xf>
    <xf numFmtId="177" fontId="12" fillId="2" borderId="5" xfId="5" applyNumberFormat="1" applyFont="1" applyFill="1" applyBorder="1" applyAlignment="1" applyProtection="1">
      <alignment horizontal="center" vertical="center" wrapText="1"/>
      <protection locked="0"/>
    </xf>
    <xf numFmtId="177" fontId="12" fillId="2" borderId="13" xfId="5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5" applyNumberFormat="1" applyFont="1" applyBorder="1" applyAlignment="1" applyProtection="1">
      <alignment horizontal="right" vertical="center" indent="1" shrinkToFit="1"/>
      <protection locked="0"/>
    </xf>
    <xf numFmtId="177" fontId="6" fillId="0" borderId="1" xfId="5" applyNumberFormat="1" applyFont="1" applyBorder="1" applyAlignment="1">
      <alignment horizontal="right" vertical="center" indent="1" shrinkToFit="1"/>
    </xf>
    <xf numFmtId="177" fontId="6" fillId="0" borderId="2" xfId="5" applyNumberFormat="1" applyFont="1" applyBorder="1" applyAlignment="1" applyProtection="1">
      <alignment horizontal="right" vertical="center" indent="1" shrinkToFit="1"/>
      <protection locked="0"/>
    </xf>
    <xf numFmtId="177" fontId="20" fillId="3" borderId="33" xfId="5" applyNumberFormat="1" applyFont="1" applyFill="1" applyBorder="1" applyAlignment="1" applyProtection="1">
      <alignment horizontal="right" vertical="center" indent="1" shrinkToFit="1"/>
    </xf>
    <xf numFmtId="177" fontId="20" fillId="3" borderId="34" xfId="5" applyNumberFormat="1" applyFont="1" applyFill="1" applyBorder="1" applyAlignment="1" applyProtection="1">
      <alignment horizontal="right" vertical="center" indent="1" shrinkToFit="1"/>
    </xf>
    <xf numFmtId="177" fontId="20" fillId="3" borderId="35" xfId="5" applyNumberFormat="1" applyFont="1" applyFill="1" applyBorder="1" applyAlignment="1" applyProtection="1">
      <alignment horizontal="right" vertical="center" indent="1" shrinkToFit="1"/>
    </xf>
    <xf numFmtId="177" fontId="6" fillId="0" borderId="6" xfId="0" applyNumberFormat="1" applyFont="1" applyBorder="1" applyAlignment="1" applyProtection="1">
      <alignment horizontal="right" vertical="center" indent="1" shrinkToFit="1"/>
      <protection locked="0"/>
    </xf>
    <xf numFmtId="177" fontId="6" fillId="0" borderId="10" xfId="0" applyNumberFormat="1" applyFont="1" applyBorder="1" applyAlignment="1" applyProtection="1">
      <alignment horizontal="right" vertical="center" indent="1" shrinkToFit="1"/>
      <protection locked="0"/>
    </xf>
    <xf numFmtId="177" fontId="6" fillId="0" borderId="18" xfId="0" applyNumberFormat="1" applyFont="1" applyBorder="1" applyAlignment="1" applyProtection="1">
      <alignment horizontal="right" vertical="center" indent="1" shrinkToFit="1"/>
      <protection locked="0"/>
    </xf>
    <xf numFmtId="0" fontId="31" fillId="2" borderId="13" xfId="4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left" vertical="center" shrinkToFit="1"/>
      <protection locked="0"/>
    </xf>
    <xf numFmtId="0" fontId="2" fillId="2" borderId="24" xfId="0" applyFont="1" applyFill="1" applyBorder="1" applyAlignment="1" applyProtection="1">
      <alignment horizontal="left" shrinkToFit="1"/>
      <protection locked="0"/>
    </xf>
    <xf numFmtId="0" fontId="2" fillId="2" borderId="25" xfId="0" applyFont="1" applyFill="1" applyBorder="1" applyAlignment="1" applyProtection="1">
      <alignment horizontal="left" shrinkToFit="1"/>
      <protection locked="0"/>
    </xf>
    <xf numFmtId="176" fontId="2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2" fillId="2" borderId="38" xfId="0" applyFont="1" applyFill="1" applyBorder="1" applyAlignment="1" applyProtection="1">
      <alignment horizontal="left" vertical="center" shrinkToFit="1"/>
      <protection locked="0"/>
    </xf>
    <xf numFmtId="0" fontId="2" fillId="2" borderId="39" xfId="0" applyFont="1" applyFill="1" applyBorder="1" applyAlignment="1" applyProtection="1">
      <alignment horizontal="left" vertical="center" shrinkToFit="1"/>
      <protection locked="0"/>
    </xf>
    <xf numFmtId="0" fontId="2" fillId="2" borderId="28" xfId="0" applyFont="1" applyFill="1" applyBorder="1" applyAlignment="1" applyProtection="1">
      <alignment horizontal="left" vertical="center" shrinkToFit="1"/>
      <protection locked="0"/>
    </xf>
    <xf numFmtId="0" fontId="2" fillId="2" borderId="29" xfId="0" applyFont="1" applyFill="1" applyBorder="1" applyAlignment="1" applyProtection="1">
      <alignment horizontal="left" vertical="center" shrinkToFit="1"/>
      <protection locked="0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50" xfId="0" applyFont="1" applyFill="1" applyBorder="1" applyAlignment="1" applyProtection="1">
      <alignment horizontal="center" vertical="center" shrinkToFit="1"/>
      <protection locked="0"/>
    </xf>
    <xf numFmtId="0" fontId="2" fillId="2" borderId="51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51" xfId="0" applyFont="1" applyFill="1" applyBorder="1" applyAlignment="1" applyProtection="1">
      <alignment horizontal="center" vertical="center" wrapText="1"/>
      <protection locked="0"/>
    </xf>
    <xf numFmtId="0" fontId="2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0" fillId="2" borderId="13" xfId="0" applyFont="1" applyFill="1" applyBorder="1" applyAlignment="1">
      <alignment horizontal="center" vertical="top" shrinkToFit="1"/>
    </xf>
    <xf numFmtId="0" fontId="4" fillId="2" borderId="6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shrinkToFit="1"/>
    </xf>
    <xf numFmtId="176" fontId="2" fillId="2" borderId="21" xfId="0" applyNumberFormat="1" applyFont="1" applyFill="1" applyBorder="1" applyAlignment="1">
      <alignment horizontal="center" vertical="center" shrinkToFit="1"/>
    </xf>
    <xf numFmtId="0" fontId="31" fillId="2" borderId="13" xfId="4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 shrinkToFit="1"/>
    </xf>
    <xf numFmtId="31" fontId="2" fillId="2" borderId="6" xfId="0" applyNumberFormat="1" applyFont="1" applyFill="1" applyBorder="1" applyAlignment="1">
      <alignment horizontal="left" vertical="center" indent="1" shrinkToFit="1"/>
    </xf>
    <xf numFmtId="31" fontId="2" fillId="2" borderId="10" xfId="0" applyNumberFormat="1" applyFont="1" applyFill="1" applyBorder="1" applyAlignment="1">
      <alignment horizontal="left" vertical="center" indent="1" shrinkToFit="1"/>
    </xf>
    <xf numFmtId="31" fontId="2" fillId="2" borderId="18" xfId="0" applyNumberFormat="1" applyFont="1" applyFill="1" applyBorder="1" applyAlignment="1">
      <alignment horizontal="left" vertical="center" indent="1" shrinkToFit="1"/>
    </xf>
    <xf numFmtId="0" fontId="2" fillId="2" borderId="5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6">
    <cellStyle name="ハイパーリンク" xfId="4" builtinId="8"/>
    <cellStyle name="桁区切り" xfId="5" builtinId="6"/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137160</xdr:colOff>
      <xdr:row>3</xdr:row>
      <xdr:rowOff>137160</xdr:rowOff>
    </xdr:from>
    <xdr:to>
      <xdr:col>12</xdr:col>
      <xdr:colOff>263160</xdr:colOff>
      <xdr:row>3</xdr:row>
      <xdr:rowOff>263160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CB4EF5E-6AAF-4C23-9FFC-1DA1ABFC21CC}"/>
            </a:ext>
          </a:extLst>
        </xdr:cNvPr>
        <xdr:cNvSpPr/>
      </xdr:nvSpPr>
      <xdr:spPr>
        <a:xfrm>
          <a:off x="7322820" y="1059180"/>
          <a:ext cx="126000" cy="126000"/>
        </a:xfrm>
        <a:prstGeom prst="ellipse">
          <a:avLst/>
        </a:prstGeom>
        <a:noFill/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12</xdr:col>
      <xdr:colOff>495300</xdr:colOff>
      <xdr:row>31</xdr:row>
      <xdr:rowOff>121920</xdr:rowOff>
    </xdr:from>
    <xdr:to>
      <xdr:col>12</xdr:col>
      <xdr:colOff>621300</xdr:colOff>
      <xdr:row>31</xdr:row>
      <xdr:rowOff>247920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E16EA77-1877-429D-A0C4-4F738653F989}"/>
            </a:ext>
          </a:extLst>
        </xdr:cNvPr>
        <xdr:cNvSpPr/>
      </xdr:nvSpPr>
      <xdr:spPr>
        <a:xfrm>
          <a:off x="7680960" y="8450580"/>
          <a:ext cx="126000" cy="126000"/>
        </a:xfrm>
        <a:prstGeom prst="ellipse">
          <a:avLst/>
        </a:prstGeom>
        <a:noFill/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12</xdr:col>
      <xdr:colOff>495300</xdr:colOff>
      <xdr:row>32</xdr:row>
      <xdr:rowOff>121920</xdr:rowOff>
    </xdr:from>
    <xdr:to>
      <xdr:col>12</xdr:col>
      <xdr:colOff>621300</xdr:colOff>
      <xdr:row>32</xdr:row>
      <xdr:rowOff>247920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EAB1A2F-892D-432D-AFB8-974CF17A8941}"/>
            </a:ext>
          </a:extLst>
        </xdr:cNvPr>
        <xdr:cNvSpPr/>
      </xdr:nvSpPr>
      <xdr:spPr>
        <a:xfrm>
          <a:off x="7680960" y="8831580"/>
          <a:ext cx="126000" cy="126000"/>
        </a:xfrm>
        <a:prstGeom prst="ellipse">
          <a:avLst/>
        </a:prstGeom>
        <a:noFill/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137160</xdr:colOff>
      <xdr:row>3</xdr:row>
      <xdr:rowOff>137160</xdr:rowOff>
    </xdr:from>
    <xdr:to>
      <xdr:col>12</xdr:col>
      <xdr:colOff>263160</xdr:colOff>
      <xdr:row>3</xdr:row>
      <xdr:rowOff>263160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0FC4CD9-50AF-4129-ABA8-E4439906CA1F}"/>
            </a:ext>
          </a:extLst>
        </xdr:cNvPr>
        <xdr:cNvSpPr/>
      </xdr:nvSpPr>
      <xdr:spPr>
        <a:xfrm>
          <a:off x="7147560" y="1061085"/>
          <a:ext cx="126000" cy="126000"/>
        </a:xfrm>
        <a:prstGeom prst="ellipse">
          <a:avLst/>
        </a:prstGeom>
        <a:noFill/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12</xdr:col>
      <xdr:colOff>457200</xdr:colOff>
      <xdr:row>31</xdr:row>
      <xdr:rowOff>121920</xdr:rowOff>
    </xdr:from>
    <xdr:to>
      <xdr:col>12</xdr:col>
      <xdr:colOff>583200</xdr:colOff>
      <xdr:row>31</xdr:row>
      <xdr:rowOff>247920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C01500E-2398-4487-95F2-9BE290C68D88}"/>
            </a:ext>
          </a:extLst>
        </xdr:cNvPr>
        <xdr:cNvSpPr/>
      </xdr:nvSpPr>
      <xdr:spPr>
        <a:xfrm>
          <a:off x="7467600" y="8427720"/>
          <a:ext cx="126000" cy="126000"/>
        </a:xfrm>
        <a:prstGeom prst="ellipse">
          <a:avLst/>
        </a:prstGeom>
        <a:noFill/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12</xdr:col>
      <xdr:colOff>495300</xdr:colOff>
      <xdr:row>32</xdr:row>
      <xdr:rowOff>121920</xdr:rowOff>
    </xdr:from>
    <xdr:to>
      <xdr:col>12</xdr:col>
      <xdr:colOff>621300</xdr:colOff>
      <xdr:row>32</xdr:row>
      <xdr:rowOff>247920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E0E44A6-8AD7-4AA9-AAD1-84CFFAC29D41}"/>
            </a:ext>
          </a:extLst>
        </xdr:cNvPr>
        <xdr:cNvSpPr/>
      </xdr:nvSpPr>
      <xdr:spPr>
        <a:xfrm>
          <a:off x="7505700" y="8808720"/>
          <a:ext cx="126000" cy="126000"/>
        </a:xfrm>
        <a:prstGeom prst="ellipse">
          <a:avLst/>
        </a:prstGeom>
        <a:noFill/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13</xdr:col>
      <xdr:colOff>352425</xdr:colOff>
      <xdr:row>0</xdr:row>
      <xdr:rowOff>171450</xdr:rowOff>
    </xdr:from>
    <xdr:to>
      <xdr:col>18</xdr:col>
      <xdr:colOff>304800</xdr:colOff>
      <xdr:row>2</xdr:row>
      <xdr:rowOff>257175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4BDAC96-3CCD-4E03-8CDE-AD2EEA5F19DB}"/>
            </a:ext>
          </a:extLst>
        </xdr:cNvPr>
        <xdr:cNvSpPr/>
      </xdr:nvSpPr>
      <xdr:spPr>
        <a:xfrm>
          <a:off x="8077200" y="171450"/>
          <a:ext cx="3000375" cy="733425"/>
        </a:xfrm>
        <a:prstGeom prst="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ページ目の色付きのセルのみ入力してください。</a:t>
          </a:r>
        </a:p>
      </xdr:txBody>
    </xdr:sp>
    <xdr:clientData/>
  </xdr:twoCellAnchor>
  <xdr:twoCellAnchor>
    <xdr:from>
      <xdr:col>10</xdr:col>
      <xdr:colOff>85725</xdr:colOff>
      <xdr:row>11</xdr:row>
      <xdr:rowOff>28575</xdr:rowOff>
    </xdr:from>
    <xdr:to>
      <xdr:col>12</xdr:col>
      <xdr:colOff>666750</xdr:colOff>
      <xdr:row>17</xdr:row>
      <xdr:rowOff>19050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E64A97B-7FCB-49BF-8112-AC543FB96EBB}"/>
            </a:ext>
          </a:extLst>
        </xdr:cNvPr>
        <xdr:cNvSpPr/>
      </xdr:nvSpPr>
      <xdr:spPr>
        <a:xfrm>
          <a:off x="5800725" y="2847975"/>
          <a:ext cx="1876425" cy="1724025"/>
        </a:xfrm>
        <a:prstGeom prst="roundRect">
          <a:avLst>
            <a:gd name="adj" fmla="val 782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123826</xdr:colOff>
      <xdr:row>13</xdr:row>
      <xdr:rowOff>47626</xdr:rowOff>
    </xdr:from>
    <xdr:to>
      <xdr:col>15</xdr:col>
      <xdr:colOff>219076</xdr:colOff>
      <xdr:row>14</xdr:row>
      <xdr:rowOff>190501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EEA62C3-86F8-45B4-81BE-6F884F435E97}"/>
            </a:ext>
          </a:extLst>
        </xdr:cNvPr>
        <xdr:cNvSpPr/>
      </xdr:nvSpPr>
      <xdr:spPr>
        <a:xfrm>
          <a:off x="8458201" y="3571876"/>
          <a:ext cx="704850" cy="400050"/>
        </a:xfrm>
        <a:prstGeom prst="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38100</xdr:colOff>
      <xdr:row>13</xdr:row>
      <xdr:rowOff>247651</xdr:rowOff>
    </xdr:from>
    <xdr:to>
      <xdr:col>14</xdr:col>
      <xdr:colOff>123826</xdr:colOff>
      <xdr:row>14</xdr:row>
      <xdr:rowOff>200025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025CF9A-8C89-42C9-A5B6-2D5EB98FF3F5}"/>
            </a:ext>
          </a:extLst>
        </xdr:cNvPr>
        <xdr:cNvCxnSpPr>
          <a:stCxn id="7" idx="1"/>
        </xdr:cNvCxnSpPr>
      </xdr:nvCxnSpPr>
      <xdr:spPr>
        <a:xfrm flipH="1">
          <a:off x="7762875" y="3771901"/>
          <a:ext cx="695326" cy="20954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552450</xdr:colOff>
      <xdr:row>30</xdr:row>
      <xdr:rowOff>152400</xdr:rowOff>
    </xdr:from>
    <xdr:to>
      <xdr:col>15</xdr:col>
      <xdr:colOff>438150</xdr:colOff>
      <xdr:row>32</xdr:row>
      <xdr:rowOff>209550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284987D-63AB-4D19-AF83-91C0A74CE532}"/>
            </a:ext>
          </a:extLst>
        </xdr:cNvPr>
        <xdr:cNvSpPr/>
      </xdr:nvSpPr>
      <xdr:spPr>
        <a:xfrm>
          <a:off x="8277225" y="8077200"/>
          <a:ext cx="1104900" cy="819150"/>
        </a:xfrm>
        <a:prstGeom prst="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日付（西暦）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責任者名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財務担当者名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19050</xdr:colOff>
      <xdr:row>31</xdr:row>
      <xdr:rowOff>171451</xdr:rowOff>
    </xdr:from>
    <xdr:to>
      <xdr:col>13</xdr:col>
      <xdr:colOff>542926</xdr:colOff>
      <xdr:row>31</xdr:row>
      <xdr:rowOff>304800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2217EA8-AA97-4C65-97B1-9D029C25316B}"/>
            </a:ext>
          </a:extLst>
        </xdr:cNvPr>
        <xdr:cNvCxnSpPr/>
      </xdr:nvCxnSpPr>
      <xdr:spPr>
        <a:xfrm flipH="1">
          <a:off x="7743825" y="8477251"/>
          <a:ext cx="523876" cy="13334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466726</xdr:colOff>
      <xdr:row>11</xdr:row>
      <xdr:rowOff>219076</xdr:rowOff>
    </xdr:from>
    <xdr:to>
      <xdr:col>7</xdr:col>
      <xdr:colOff>400050</xdr:colOff>
      <xdr:row>12</xdr:row>
      <xdr:rowOff>171451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50D182EB-1A97-4893-94AE-4F95CFA1913D}"/>
            </a:ext>
          </a:extLst>
        </xdr:cNvPr>
        <xdr:cNvSpPr/>
      </xdr:nvSpPr>
      <xdr:spPr>
        <a:xfrm>
          <a:off x="2809876" y="3038476"/>
          <a:ext cx="1362074" cy="400050"/>
        </a:xfrm>
        <a:prstGeom prst="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何月分の謝金か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419101</xdr:colOff>
      <xdr:row>11</xdr:row>
      <xdr:rowOff>257175</xdr:rowOff>
    </xdr:from>
    <xdr:to>
      <xdr:col>5</xdr:col>
      <xdr:colOff>466726</xdr:colOff>
      <xdr:row>11</xdr:row>
      <xdr:rowOff>419101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836E6E93-E4B0-44FA-9961-CF7CFDC33908}"/>
            </a:ext>
          </a:extLst>
        </xdr:cNvPr>
        <xdr:cNvCxnSpPr>
          <a:stCxn id="13" idx="1"/>
        </xdr:cNvCxnSpPr>
      </xdr:nvCxnSpPr>
      <xdr:spPr>
        <a:xfrm flipH="1" flipV="1">
          <a:off x="2181226" y="3076575"/>
          <a:ext cx="628650" cy="16192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temon@otemon.ne.jp" TargetMode="External"/><Relationship Id="rId1" Type="http://schemas.openxmlformats.org/officeDocument/2006/relationships/hyperlink" Target="mailto:otemon@otemon.ne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temon@otemon.ne.jp" TargetMode="External"/><Relationship Id="rId1" Type="http://schemas.openxmlformats.org/officeDocument/2006/relationships/hyperlink" Target="mailto:otemon@otemon.ne.jp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3"/>
  <sheetViews>
    <sheetView showGridLines="0" tabSelected="1" zoomScaleNormal="100" workbookViewId="0"/>
  </sheetViews>
  <sheetFormatPr defaultColWidth="9.140625" defaultRowHeight="12"/>
  <cols>
    <col min="1" max="2" width="5.140625" style="13" customWidth="1"/>
    <col min="3" max="3" width="6.7109375" style="13" customWidth="1"/>
    <col min="4" max="4" width="9.42578125" style="13" customWidth="1"/>
    <col min="5" max="5" width="8.7109375" style="13" customWidth="1"/>
    <col min="6" max="6" width="11.7109375" style="13" customWidth="1"/>
    <col min="7" max="12" width="9.7109375" style="13" customWidth="1"/>
    <col min="13" max="13" width="10.7109375" style="13" customWidth="1"/>
    <col min="14" max="14" width="9.140625" style="13" customWidth="1"/>
    <col min="15" max="15" width="9.140625" style="13"/>
    <col min="16" max="19" width="8.85546875" style="4"/>
    <col min="20" max="22" width="9.140625" style="14"/>
    <col min="23" max="16384" width="9.140625" style="13"/>
  </cols>
  <sheetData>
    <row r="1" spans="1:22" ht="30" customHeight="1">
      <c r="A1" s="11" t="s">
        <v>37</v>
      </c>
      <c r="B1" s="12"/>
      <c r="C1" s="12"/>
      <c r="M1" s="8" t="s">
        <v>36</v>
      </c>
    </row>
    <row r="2" spans="1:22" ht="21">
      <c r="A2" s="220" t="s">
        <v>200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22" s="12" customFormat="1" ht="21.75" customHeight="1">
      <c r="A3" s="222" t="s">
        <v>34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T3" s="15"/>
      <c r="U3" s="15"/>
      <c r="V3" s="15"/>
    </row>
    <row r="4" spans="1:22" s="12" customFormat="1" ht="30" customHeight="1">
      <c r="A4" s="234" t="s">
        <v>56</v>
      </c>
      <c r="B4" s="234"/>
      <c r="C4" s="234"/>
      <c r="D4" s="234"/>
      <c r="E4" s="234"/>
      <c r="F4" s="235"/>
      <c r="G4" s="235"/>
      <c r="H4" s="235"/>
      <c r="I4" s="235"/>
      <c r="J4" s="235"/>
      <c r="K4" s="235"/>
      <c r="L4" s="235"/>
      <c r="M4" s="235"/>
      <c r="T4" s="15"/>
      <c r="U4" s="15"/>
      <c r="V4" s="15"/>
    </row>
    <row r="5" spans="1:22" ht="17.25" customHeight="1">
      <c r="A5" s="16"/>
      <c r="B5" s="16"/>
      <c r="C5" s="16"/>
      <c r="D5" s="16"/>
      <c r="E5" s="16"/>
      <c r="F5" s="126" t="s">
        <v>20</v>
      </c>
      <c r="G5" s="126"/>
      <c r="H5" s="126"/>
      <c r="I5" s="126"/>
      <c r="J5" s="126"/>
      <c r="K5" s="126"/>
      <c r="L5" s="126"/>
      <c r="M5" s="126"/>
    </row>
    <row r="6" spans="1:22" ht="19.149999999999999" customHeight="1">
      <c r="A6" s="16"/>
      <c r="B6" s="16"/>
      <c r="C6" s="16"/>
      <c r="D6" s="16"/>
      <c r="E6" s="16"/>
      <c r="F6" s="6"/>
      <c r="G6" s="6"/>
      <c r="H6" s="6"/>
      <c r="I6" s="6"/>
      <c r="J6" s="21" t="s">
        <v>38</v>
      </c>
      <c r="K6" s="85"/>
      <c r="L6" s="85"/>
      <c r="M6" s="85"/>
    </row>
    <row r="7" spans="1:22" ht="15" customHeight="1">
      <c r="A7" s="17"/>
      <c r="B7" s="17"/>
      <c r="C7" s="17"/>
      <c r="D7" s="17"/>
      <c r="E7" s="17"/>
      <c r="F7" s="10"/>
      <c r="G7" s="10"/>
      <c r="H7" s="10"/>
      <c r="I7" s="10"/>
      <c r="J7" s="6"/>
      <c r="K7" s="6"/>
      <c r="L7" s="6"/>
      <c r="M7" s="6"/>
      <c r="P7" s="13"/>
      <c r="Q7" s="13"/>
      <c r="R7" s="13"/>
      <c r="S7" s="13"/>
    </row>
    <row r="8" spans="1:22" ht="16.899999999999999" customHeight="1">
      <c r="A8" s="127" t="s">
        <v>41</v>
      </c>
      <c r="B8" s="128"/>
      <c r="C8" s="129"/>
      <c r="D8" s="240"/>
      <c r="E8" s="241"/>
      <c r="F8" s="241"/>
      <c r="G8" s="241"/>
      <c r="H8" s="137" t="s">
        <v>42</v>
      </c>
      <c r="I8" s="23"/>
      <c r="J8" s="23"/>
      <c r="K8" s="23"/>
      <c r="L8" s="23"/>
      <c r="M8" s="23"/>
      <c r="O8" s="39"/>
      <c r="P8" s="13"/>
      <c r="Q8" s="13"/>
      <c r="R8" s="13"/>
      <c r="S8" s="13"/>
      <c r="T8" s="41"/>
      <c r="U8" s="13"/>
      <c r="V8" s="13"/>
    </row>
    <row r="9" spans="1:22" ht="16.899999999999999" customHeight="1">
      <c r="A9" s="130"/>
      <c r="B9" s="131"/>
      <c r="C9" s="132"/>
      <c r="D9" s="242"/>
      <c r="E9" s="243"/>
      <c r="F9" s="243"/>
      <c r="G9" s="243"/>
      <c r="H9" s="138"/>
      <c r="I9" s="23"/>
      <c r="J9" s="23"/>
      <c r="K9" s="23"/>
      <c r="L9" s="23"/>
      <c r="M9" s="23"/>
      <c r="P9" s="13"/>
      <c r="Q9" s="13"/>
      <c r="R9" s="42"/>
      <c r="S9" s="41"/>
      <c r="T9" s="41"/>
      <c r="U9" s="13"/>
      <c r="V9" s="13"/>
    </row>
    <row r="10" spans="1:22" ht="15" customHeight="1">
      <c r="A10" s="34"/>
      <c r="B10" s="34"/>
      <c r="C10" s="35"/>
      <c r="D10" s="35"/>
      <c r="E10" s="33"/>
      <c r="F10" s="33"/>
      <c r="G10" s="31"/>
      <c r="H10" s="33"/>
      <c r="I10" s="33"/>
      <c r="J10" s="23"/>
      <c r="K10" s="23"/>
      <c r="L10" s="23"/>
      <c r="M10" s="23"/>
      <c r="P10" s="13"/>
      <c r="Q10" s="13"/>
      <c r="R10" s="13"/>
      <c r="S10" s="13"/>
    </row>
    <row r="11" spans="1:22" ht="20.45" customHeight="1">
      <c r="A11" s="223" t="s">
        <v>43</v>
      </c>
      <c r="B11" s="224"/>
      <c r="C11" s="224"/>
      <c r="D11" s="224"/>
      <c r="E11" s="224"/>
      <c r="F11" s="224"/>
      <c r="G11" s="224"/>
      <c r="H11" s="224"/>
      <c r="I11" s="224"/>
      <c r="J11" s="225"/>
      <c r="K11" s="226" t="s">
        <v>44</v>
      </c>
      <c r="L11" s="226"/>
      <c r="M11" s="226"/>
      <c r="P11" s="13"/>
      <c r="Q11" s="37"/>
      <c r="R11" s="9"/>
      <c r="S11" s="192"/>
      <c r="T11" s="192"/>
    </row>
    <row r="12" spans="1:22" ht="35.450000000000003" customHeight="1">
      <c r="A12" s="263"/>
      <c r="B12" s="264"/>
      <c r="C12" s="264"/>
      <c r="D12" s="264"/>
      <c r="E12" s="264"/>
      <c r="F12" s="264"/>
      <c r="G12" s="264"/>
      <c r="H12" s="264"/>
      <c r="I12" s="264"/>
      <c r="J12" s="265"/>
      <c r="K12" s="250">
        <f>ROUND(D8/1.1,0)</f>
        <v>0</v>
      </c>
      <c r="L12" s="251"/>
      <c r="M12" s="252"/>
      <c r="P12" s="13"/>
      <c r="Q12" s="13"/>
      <c r="R12" s="13"/>
      <c r="S12" s="13"/>
      <c r="T12" s="13"/>
    </row>
    <row r="13" spans="1:22" ht="20.45" customHeight="1">
      <c r="G13" s="31"/>
      <c r="H13" s="31"/>
      <c r="I13" s="36"/>
      <c r="J13" s="32" t="s">
        <v>45</v>
      </c>
      <c r="K13" s="244">
        <f>$D$8-$K$12</f>
        <v>0</v>
      </c>
      <c r="L13" s="244"/>
      <c r="M13" s="244"/>
      <c r="Q13" s="9"/>
      <c r="R13" s="37"/>
      <c r="S13" s="38"/>
      <c r="T13" s="9"/>
    </row>
    <row r="14" spans="1:22" ht="20.45" customHeight="1">
      <c r="G14" s="31"/>
      <c r="H14" s="31"/>
      <c r="I14" s="36"/>
      <c r="J14" s="32" t="s">
        <v>46</v>
      </c>
      <c r="K14" s="245">
        <f>SUM(K12:M13)</f>
        <v>0</v>
      </c>
      <c r="L14" s="245"/>
      <c r="M14" s="245"/>
      <c r="P14" s="13"/>
      <c r="Q14" s="13"/>
      <c r="R14" s="13"/>
      <c r="S14" s="13"/>
      <c r="T14" s="13"/>
      <c r="U14" s="13"/>
    </row>
    <row r="15" spans="1:22" ht="20.45" customHeight="1">
      <c r="A15" s="181" t="s">
        <v>47</v>
      </c>
      <c r="B15" s="181"/>
      <c r="C15" s="181"/>
      <c r="D15" s="50" t="s">
        <v>45</v>
      </c>
      <c r="E15" s="181" t="s">
        <v>51</v>
      </c>
      <c r="F15" s="181"/>
      <c r="G15" s="32"/>
      <c r="H15" s="32"/>
      <c r="I15" s="32"/>
      <c r="J15" s="43"/>
      <c r="K15" s="55"/>
      <c r="L15" s="55"/>
      <c r="M15" s="55"/>
      <c r="P15" s="13"/>
      <c r="Q15" s="13"/>
      <c r="R15" s="13"/>
      <c r="S15" s="13"/>
      <c r="T15" s="13"/>
      <c r="U15" s="13"/>
    </row>
    <row r="16" spans="1:22" ht="20.45" customHeight="1" thickBot="1">
      <c r="A16" s="182" t="s">
        <v>48</v>
      </c>
      <c r="B16" s="182"/>
      <c r="C16" s="182"/>
      <c r="D16" s="83">
        <f>$K$13</f>
        <v>0</v>
      </c>
      <c r="E16" s="183">
        <f>$K$12</f>
        <v>0</v>
      </c>
      <c r="F16" s="183"/>
      <c r="G16" s="32"/>
      <c r="H16" s="32"/>
      <c r="I16" s="184" t="s">
        <v>50</v>
      </c>
      <c r="J16" s="185"/>
      <c r="K16" s="246">
        <f>ROUNDDOWN(K12*0.1021,0)</f>
        <v>0</v>
      </c>
      <c r="L16" s="246"/>
      <c r="M16" s="246"/>
      <c r="P16" s="13"/>
      <c r="Q16" s="13"/>
      <c r="R16" s="13"/>
      <c r="S16" s="13"/>
      <c r="T16" s="13"/>
      <c r="U16" s="13"/>
    </row>
    <row r="17" spans="1:22" ht="20.45" customHeight="1" thickBot="1">
      <c r="A17" s="182" t="s">
        <v>49</v>
      </c>
      <c r="B17" s="182"/>
      <c r="C17" s="182"/>
      <c r="D17" s="40" t="s">
        <v>53</v>
      </c>
      <c r="E17" s="208" t="s">
        <v>53</v>
      </c>
      <c r="F17" s="208"/>
      <c r="G17" s="32"/>
      <c r="H17" s="32"/>
      <c r="I17" s="209" t="s">
        <v>35</v>
      </c>
      <c r="J17" s="209"/>
      <c r="K17" s="247">
        <f>$D$8-$K$16</f>
        <v>0</v>
      </c>
      <c r="L17" s="248"/>
      <c r="M17" s="249"/>
    </row>
    <row r="18" spans="1:22" ht="20.45" customHeight="1" thickBot="1">
      <c r="A18" s="18"/>
      <c r="B18" s="18"/>
      <c r="C18" s="18"/>
      <c r="D18" s="18"/>
      <c r="E18" s="18"/>
      <c r="F18" s="9"/>
      <c r="G18" s="9"/>
      <c r="H18" s="9"/>
      <c r="I18" s="9"/>
      <c r="J18" s="9"/>
      <c r="K18" s="9"/>
      <c r="L18" s="9"/>
      <c r="M18" s="9"/>
    </row>
    <row r="19" spans="1:22" ht="20.100000000000001" customHeight="1">
      <c r="A19" s="174" t="s">
        <v>13</v>
      </c>
      <c r="B19" s="175"/>
      <c r="C19" s="180" t="s">
        <v>18</v>
      </c>
      <c r="D19" s="180"/>
      <c r="E19" s="266"/>
      <c r="F19" s="266"/>
      <c r="G19" s="266"/>
      <c r="H19" s="266"/>
      <c r="I19" s="266"/>
      <c r="J19" s="266"/>
      <c r="K19" s="266"/>
      <c r="L19" s="266"/>
      <c r="M19" s="267"/>
    </row>
    <row r="20" spans="1:22" ht="30" customHeight="1">
      <c r="A20" s="176"/>
      <c r="B20" s="177"/>
      <c r="C20" s="186" t="s">
        <v>3</v>
      </c>
      <c r="D20" s="187"/>
      <c r="E20" s="268"/>
      <c r="F20" s="268"/>
      <c r="G20" s="268"/>
      <c r="H20" s="268"/>
      <c r="I20" s="268"/>
      <c r="J20" s="268"/>
      <c r="K20" s="268"/>
      <c r="L20" s="268"/>
      <c r="M20" s="269"/>
    </row>
    <row r="21" spans="1:22" ht="15" customHeight="1">
      <c r="A21" s="176"/>
      <c r="B21" s="177"/>
      <c r="C21" s="214" t="s">
        <v>2</v>
      </c>
      <c r="D21" s="214"/>
      <c r="E21" s="259"/>
      <c r="F21" s="259"/>
      <c r="G21" s="259"/>
      <c r="H21" s="259"/>
      <c r="I21" s="259"/>
      <c r="J21" s="259"/>
      <c r="K21" s="260"/>
      <c r="L21" s="217" t="s">
        <v>10</v>
      </c>
      <c r="M21" s="218"/>
    </row>
    <row r="22" spans="1:22" ht="30" customHeight="1">
      <c r="A22" s="176"/>
      <c r="B22" s="177"/>
      <c r="C22" s="186" t="s">
        <v>4</v>
      </c>
      <c r="D22" s="187"/>
      <c r="E22" s="258"/>
      <c r="F22" s="258"/>
      <c r="G22" s="258"/>
      <c r="H22" s="258"/>
      <c r="I22" s="258"/>
      <c r="J22" s="258"/>
      <c r="K22" s="258"/>
      <c r="L22" s="261"/>
      <c r="M22" s="262"/>
    </row>
    <row r="23" spans="1:22" ht="30" customHeight="1">
      <c r="A23" s="178"/>
      <c r="B23" s="179"/>
      <c r="C23" s="143" t="s">
        <v>31</v>
      </c>
      <c r="D23" s="144"/>
      <c r="E23" s="253"/>
      <c r="F23" s="254"/>
      <c r="G23" s="254"/>
      <c r="H23" s="254"/>
      <c r="I23" s="254"/>
      <c r="J23" s="56" t="s">
        <v>32</v>
      </c>
      <c r="K23" s="255"/>
      <c r="L23" s="256"/>
      <c r="M23" s="257"/>
    </row>
    <row r="24" spans="1:22" s="12" customFormat="1" ht="18" customHeight="1">
      <c r="A24" s="150" t="s">
        <v>17</v>
      </c>
      <c r="B24" s="151"/>
      <c r="C24" s="151"/>
      <c r="D24" s="151"/>
      <c r="E24" s="151" t="s">
        <v>11</v>
      </c>
      <c r="F24" s="152"/>
      <c r="G24" s="57" t="s">
        <v>14</v>
      </c>
      <c r="H24" s="151" t="s">
        <v>5</v>
      </c>
      <c r="I24" s="151"/>
      <c r="J24" s="57" t="s">
        <v>6</v>
      </c>
      <c r="K24" s="151" t="s">
        <v>7</v>
      </c>
      <c r="L24" s="151"/>
      <c r="M24" s="153"/>
      <c r="S24" s="45"/>
      <c r="T24" s="45"/>
      <c r="U24" s="15"/>
      <c r="V24" s="15"/>
    </row>
    <row r="25" spans="1:22" s="26" customFormat="1" ht="12.75">
      <c r="A25" s="275"/>
      <c r="B25" s="276"/>
      <c r="C25" s="276"/>
      <c r="D25" s="276"/>
      <c r="E25" s="276"/>
      <c r="F25" s="276"/>
      <c r="G25" s="279"/>
      <c r="H25" s="281"/>
      <c r="I25" s="281"/>
      <c r="J25" s="283" t="s">
        <v>215</v>
      </c>
      <c r="K25" s="236"/>
      <c r="L25" s="236"/>
      <c r="M25" s="237"/>
      <c r="S25" s="45"/>
      <c r="T25" s="45"/>
      <c r="U25" s="15"/>
      <c r="V25" s="15"/>
    </row>
    <row r="26" spans="1:22" s="12" customFormat="1" ht="30" customHeight="1" thickBot="1">
      <c r="A26" s="277"/>
      <c r="B26" s="278"/>
      <c r="C26" s="278"/>
      <c r="D26" s="278"/>
      <c r="E26" s="278"/>
      <c r="F26" s="278"/>
      <c r="G26" s="280"/>
      <c r="H26" s="282"/>
      <c r="I26" s="282"/>
      <c r="J26" s="284"/>
      <c r="K26" s="238"/>
      <c r="L26" s="238"/>
      <c r="M26" s="239"/>
      <c r="S26" s="46"/>
      <c r="T26" s="46"/>
      <c r="U26" s="15"/>
      <c r="V26" s="15"/>
    </row>
    <row r="27" spans="1:22" s="29" customFormat="1" ht="12.75">
      <c r="A27" s="168" t="s">
        <v>33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T27" s="30"/>
      <c r="U27" s="30"/>
      <c r="V27" s="30"/>
    </row>
    <row r="28" spans="1:22" s="29" customFormat="1" ht="1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T28" s="30"/>
      <c r="U28" s="30"/>
      <c r="V28" s="30"/>
    </row>
    <row r="29" spans="1:22" ht="15" customHeight="1">
      <c r="A29" s="19"/>
      <c r="B29" s="19"/>
      <c r="C29" s="19"/>
      <c r="D29" s="19"/>
      <c r="E29" s="19"/>
      <c r="F29" s="7"/>
      <c r="G29" s="7"/>
      <c r="H29" s="7"/>
      <c r="I29" s="7"/>
      <c r="J29" s="7"/>
      <c r="K29" s="7"/>
      <c r="L29" s="7"/>
      <c r="M29" s="7"/>
    </row>
    <row r="30" spans="1:22" ht="17.25">
      <c r="A30" s="139" t="s">
        <v>197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</row>
    <row r="31" spans="1:22" ht="30" customHeight="1">
      <c r="A31" s="98" t="s">
        <v>54</v>
      </c>
      <c r="B31" s="99"/>
      <c r="C31" s="270" t="s">
        <v>221</v>
      </c>
      <c r="D31" s="271"/>
      <c r="E31" s="272"/>
      <c r="F31" s="273"/>
      <c r="G31" s="273"/>
      <c r="H31" s="274"/>
      <c r="J31" s="44" t="s">
        <v>0</v>
      </c>
      <c r="K31" s="189" t="s">
        <v>203</v>
      </c>
      <c r="L31" s="190"/>
      <c r="M31" s="191"/>
    </row>
    <row r="32" spans="1:22" ht="30" customHeight="1">
      <c r="A32" s="98" t="s">
        <v>55</v>
      </c>
      <c r="B32" s="99"/>
      <c r="C32" s="196"/>
      <c r="D32" s="196"/>
      <c r="E32" s="196"/>
      <c r="F32" s="196"/>
      <c r="G32" s="196"/>
      <c r="H32" s="197"/>
      <c r="J32" s="44" t="s">
        <v>30</v>
      </c>
      <c r="K32" s="193"/>
      <c r="L32" s="194"/>
      <c r="M32" s="195"/>
    </row>
    <row r="33" spans="1:22" ht="30" customHeight="1">
      <c r="A33" s="106" t="s">
        <v>196</v>
      </c>
      <c r="B33" s="107"/>
      <c r="C33" s="198"/>
      <c r="D33" s="198"/>
      <c r="E33" s="198"/>
      <c r="F33" s="198"/>
      <c r="G33" s="198"/>
      <c r="H33" s="199"/>
      <c r="J33" s="44" t="s">
        <v>9</v>
      </c>
      <c r="K33" s="193"/>
      <c r="L33" s="194"/>
      <c r="M33" s="195"/>
    </row>
    <row r="34" spans="1:22" s="12" customFormat="1" ht="30" customHeight="1" thickBot="1">
      <c r="A34" s="111" t="s">
        <v>15</v>
      </c>
      <c r="B34" s="112"/>
      <c r="C34" s="200"/>
      <c r="D34" s="200"/>
      <c r="E34" s="200"/>
      <c r="F34" s="200"/>
      <c r="G34" s="200"/>
      <c r="H34" s="201"/>
      <c r="I34" s="52"/>
      <c r="J34" s="53"/>
      <c r="K34" s="53"/>
      <c r="L34" s="54"/>
      <c r="M34" s="54"/>
      <c r="Q34" s="45"/>
      <c r="R34" s="45"/>
      <c r="T34" s="45"/>
      <c r="U34" s="45"/>
      <c r="V34" s="15"/>
    </row>
    <row r="35" spans="1:22" ht="30" customHeight="1" thickBot="1">
      <c r="A35" s="116" t="s">
        <v>1</v>
      </c>
      <c r="B35" s="117"/>
      <c r="C35" s="202" t="s">
        <v>201</v>
      </c>
      <c r="D35" s="202"/>
      <c r="E35" s="202"/>
      <c r="F35" s="202"/>
      <c r="G35" s="202"/>
      <c r="H35" s="203"/>
      <c r="I35" s="52"/>
      <c r="J35" s="53"/>
      <c r="K35" s="53"/>
      <c r="L35" s="54"/>
      <c r="M35" s="54"/>
    </row>
    <row r="36" spans="1:22" ht="10.9" customHeight="1">
      <c r="A36" s="16"/>
      <c r="B36" s="16"/>
      <c r="C36" s="16"/>
      <c r="D36" s="16"/>
    </row>
    <row r="37" spans="1:22" s="26" customFormat="1" ht="15" customHeight="1">
      <c r="A37" s="26" t="s">
        <v>16</v>
      </c>
      <c r="B37" s="24"/>
      <c r="P37" s="45"/>
      <c r="Q37" s="45"/>
      <c r="R37" s="45"/>
      <c r="T37" s="46"/>
      <c r="U37" s="46"/>
      <c r="V37" s="15"/>
    </row>
    <row r="38" spans="1:22" s="60" customFormat="1" ht="15" customHeight="1">
      <c r="B38" s="24"/>
      <c r="P38" s="45"/>
      <c r="Q38" s="45"/>
      <c r="R38" s="45"/>
      <c r="T38" s="46"/>
      <c r="U38" s="46"/>
      <c r="V38" s="15"/>
    </row>
    <row r="39" spans="1:22" s="60" customFormat="1" ht="15" customHeight="1">
      <c r="B39" s="24"/>
      <c r="P39" s="45"/>
      <c r="Q39" s="45"/>
      <c r="R39" s="45"/>
      <c r="T39" s="46"/>
      <c r="U39" s="46"/>
      <c r="V39" s="15"/>
    </row>
    <row r="40" spans="1:22" ht="12.6" customHeight="1">
      <c r="A40" s="45"/>
      <c r="B40" s="45"/>
      <c r="C40" s="45"/>
      <c r="D40" s="5"/>
      <c r="G40" s="20"/>
      <c r="I40" s="86" t="s">
        <v>52</v>
      </c>
      <c r="J40" s="87"/>
      <c r="K40" s="88"/>
      <c r="L40" s="121" t="s">
        <v>8</v>
      </c>
      <c r="M40" s="122"/>
    </row>
    <row r="41" spans="1:22" ht="13.5">
      <c r="A41" s="69"/>
      <c r="B41" s="69" t="s">
        <v>12</v>
      </c>
      <c r="C41" s="70"/>
      <c r="D41" s="71"/>
      <c r="G41" s="16"/>
      <c r="I41" s="89"/>
      <c r="J41" s="90"/>
      <c r="K41" s="91"/>
      <c r="L41" s="123"/>
      <c r="M41" s="122"/>
    </row>
    <row r="42" spans="1:22" ht="13.15" customHeight="1">
      <c r="A42" s="72" t="s">
        <v>195</v>
      </c>
      <c r="B42" s="69" t="s">
        <v>40</v>
      </c>
      <c r="C42" s="73"/>
      <c r="D42" s="73"/>
      <c r="E42" s="23"/>
      <c r="F42" s="47"/>
      <c r="G42" s="47"/>
      <c r="H42" s="47"/>
      <c r="I42" s="92"/>
      <c r="J42" s="93"/>
      <c r="K42" s="94"/>
      <c r="L42" s="123"/>
      <c r="M42" s="122"/>
      <c r="P42" s="13"/>
      <c r="Q42" s="13"/>
      <c r="R42" s="13"/>
      <c r="S42" s="13"/>
    </row>
    <row r="43" spans="1:22" ht="13.5">
      <c r="A43" s="72" t="s">
        <v>195</v>
      </c>
      <c r="B43" s="74" t="s">
        <v>39</v>
      </c>
      <c r="C43" s="73"/>
      <c r="D43" s="73"/>
      <c r="E43" s="48"/>
      <c r="F43" s="47"/>
      <c r="G43" s="47"/>
      <c r="H43" s="47"/>
      <c r="I43" s="92"/>
      <c r="J43" s="93"/>
      <c r="K43" s="94"/>
      <c r="L43" s="123"/>
      <c r="M43" s="122"/>
      <c r="P43" s="13"/>
      <c r="Q43" s="13"/>
      <c r="R43" s="13"/>
      <c r="S43" s="13"/>
    </row>
    <row r="44" spans="1:22" ht="48" customHeight="1">
      <c r="F44" s="23"/>
      <c r="G44" s="22"/>
      <c r="I44" s="95"/>
      <c r="J44" s="96"/>
      <c r="K44" s="97"/>
      <c r="L44" s="123"/>
      <c r="M44" s="122"/>
      <c r="P44" s="13"/>
      <c r="Q44" s="13"/>
      <c r="R44" s="13"/>
      <c r="S44" s="13"/>
    </row>
    <row r="45" spans="1:22" ht="16.899999999999999" customHeight="1">
      <c r="F45" s="27"/>
      <c r="G45" s="25"/>
      <c r="J45" s="25"/>
      <c r="L45" s="25"/>
      <c r="M45" s="66"/>
      <c r="P45" s="13"/>
      <c r="Q45" s="13"/>
      <c r="R45" s="13"/>
      <c r="S45" s="13"/>
    </row>
    <row r="46" spans="1:22" ht="30" customHeight="1">
      <c r="A46" s="11" t="s">
        <v>37</v>
      </c>
      <c r="B46" s="60"/>
      <c r="C46" s="60"/>
      <c r="M46" s="8" t="s">
        <v>199</v>
      </c>
    </row>
    <row r="47" spans="1:22" ht="21">
      <c r="A47" s="220" t="s">
        <v>19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</row>
    <row r="48" spans="1:22" s="60" customFormat="1" ht="21.75" customHeight="1">
      <c r="A48" s="222" t="s">
        <v>34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T48" s="15"/>
      <c r="U48" s="15"/>
      <c r="V48" s="15"/>
    </row>
    <row r="49" spans="1:22" s="60" customFormat="1" ht="30" customHeight="1">
      <c r="A49" s="124" t="str">
        <f>$A$4</f>
        <v>　年　　　　月　　　　日</v>
      </c>
      <c r="B49" s="124"/>
      <c r="C49" s="124"/>
      <c r="D49" s="124"/>
      <c r="E49" s="124"/>
      <c r="F49" s="125">
        <f>$F$4</f>
        <v>0</v>
      </c>
      <c r="G49" s="125"/>
      <c r="H49" s="125"/>
      <c r="I49" s="125"/>
      <c r="J49" s="125"/>
      <c r="K49" s="125"/>
      <c r="L49" s="125"/>
      <c r="M49" s="125"/>
      <c r="T49" s="15"/>
      <c r="U49" s="15"/>
      <c r="V49" s="15"/>
    </row>
    <row r="50" spans="1:22" ht="17.25" customHeight="1">
      <c r="A50" s="16"/>
      <c r="B50" s="16"/>
      <c r="C50" s="16"/>
      <c r="D50" s="16"/>
      <c r="E50" s="16"/>
      <c r="F50" s="126"/>
      <c r="G50" s="126"/>
      <c r="H50" s="126"/>
      <c r="I50" s="126"/>
      <c r="J50" s="126"/>
      <c r="K50" s="126"/>
      <c r="L50" s="126"/>
      <c r="M50" s="126"/>
    </row>
    <row r="51" spans="1:22" ht="19.149999999999999" customHeight="1">
      <c r="A51" s="16"/>
      <c r="B51" s="16"/>
      <c r="C51" s="16"/>
      <c r="D51" s="16"/>
      <c r="E51" s="16"/>
      <c r="F51" s="6"/>
      <c r="G51" s="6"/>
      <c r="H51" s="6"/>
      <c r="I51" s="6"/>
      <c r="J51" s="21" t="s">
        <v>38</v>
      </c>
      <c r="K51" s="219" t="str">
        <f>IF($K$6="","",$K$6)</f>
        <v/>
      </c>
      <c r="L51" s="219"/>
      <c r="M51" s="219"/>
    </row>
    <row r="52" spans="1:22" ht="15" customHeight="1">
      <c r="A52" s="17"/>
      <c r="B52" s="17"/>
      <c r="C52" s="17"/>
      <c r="D52" s="17"/>
      <c r="E52" s="17"/>
      <c r="F52" s="10"/>
      <c r="G52" s="10"/>
      <c r="H52" s="10"/>
      <c r="I52" s="10"/>
      <c r="J52" s="6"/>
      <c r="K52" s="6"/>
      <c r="L52" s="6"/>
      <c r="M52" s="6"/>
      <c r="P52" s="13"/>
      <c r="Q52" s="13"/>
      <c r="R52" s="13"/>
      <c r="S52" s="13"/>
    </row>
    <row r="53" spans="1:22" ht="16.899999999999999" customHeight="1">
      <c r="A53" s="127" t="s">
        <v>41</v>
      </c>
      <c r="B53" s="128"/>
      <c r="C53" s="129"/>
      <c r="D53" s="133">
        <f>$D$8</f>
        <v>0</v>
      </c>
      <c r="E53" s="134"/>
      <c r="F53" s="134"/>
      <c r="G53" s="134"/>
      <c r="H53" s="137" t="s">
        <v>42</v>
      </c>
      <c r="I53" s="61"/>
      <c r="J53" s="61"/>
      <c r="K53" s="61"/>
      <c r="L53" s="61"/>
      <c r="M53" s="61"/>
      <c r="O53" s="39"/>
      <c r="P53" s="13"/>
      <c r="Q53" s="13"/>
      <c r="R53" s="13"/>
      <c r="S53" s="13"/>
      <c r="T53" s="41"/>
      <c r="U53" s="13"/>
      <c r="V53" s="13"/>
    </row>
    <row r="54" spans="1:22" ht="16.899999999999999" customHeight="1">
      <c r="A54" s="130"/>
      <c r="B54" s="131"/>
      <c r="C54" s="132"/>
      <c r="D54" s="135"/>
      <c r="E54" s="136"/>
      <c r="F54" s="136"/>
      <c r="G54" s="136"/>
      <c r="H54" s="138"/>
      <c r="I54" s="61"/>
      <c r="J54" s="61"/>
      <c r="K54" s="61"/>
      <c r="L54" s="61"/>
      <c r="M54" s="61"/>
      <c r="P54" s="13"/>
      <c r="Q54" s="13"/>
      <c r="R54" s="42"/>
      <c r="S54" s="41"/>
      <c r="T54" s="41"/>
      <c r="U54" s="13"/>
      <c r="V54" s="13"/>
    </row>
    <row r="55" spans="1:22" ht="15" customHeight="1">
      <c r="A55" s="34"/>
      <c r="B55" s="34"/>
      <c r="C55" s="35"/>
      <c r="D55" s="35"/>
      <c r="E55" s="33"/>
      <c r="F55" s="33"/>
      <c r="G55" s="31"/>
      <c r="H55" s="33"/>
      <c r="I55" s="33"/>
      <c r="J55" s="61"/>
      <c r="K55" s="61"/>
      <c r="L55" s="61"/>
      <c r="M55" s="61"/>
      <c r="P55" s="13"/>
      <c r="Q55" s="13"/>
      <c r="R55" s="13"/>
      <c r="S55" s="13"/>
    </row>
    <row r="56" spans="1:22" ht="20.45" customHeight="1">
      <c r="A56" s="223" t="s">
        <v>43</v>
      </c>
      <c r="B56" s="224"/>
      <c r="C56" s="224"/>
      <c r="D56" s="224"/>
      <c r="E56" s="224"/>
      <c r="F56" s="224"/>
      <c r="G56" s="224"/>
      <c r="H56" s="224"/>
      <c r="I56" s="224"/>
      <c r="J56" s="225"/>
      <c r="K56" s="226" t="s">
        <v>44</v>
      </c>
      <c r="L56" s="226"/>
      <c r="M56" s="226"/>
      <c r="P56" s="13"/>
      <c r="Q56" s="37"/>
      <c r="R56" s="9"/>
      <c r="S56" s="192"/>
      <c r="T56" s="192"/>
    </row>
    <row r="57" spans="1:22" ht="35.450000000000003" customHeight="1">
      <c r="A57" s="227">
        <f>$A$12</f>
        <v>0</v>
      </c>
      <c r="B57" s="228"/>
      <c r="C57" s="228"/>
      <c r="D57" s="228"/>
      <c r="E57" s="228"/>
      <c r="F57" s="228"/>
      <c r="G57" s="228"/>
      <c r="H57" s="228"/>
      <c r="I57" s="228"/>
      <c r="J57" s="229"/>
      <c r="K57" s="230">
        <f>ROUND(D53/1.1,0)</f>
        <v>0</v>
      </c>
      <c r="L57" s="231"/>
      <c r="M57" s="232"/>
      <c r="P57" s="13"/>
      <c r="Q57" s="13"/>
      <c r="R57" s="13"/>
      <c r="S57" s="13"/>
      <c r="T57" s="13"/>
    </row>
    <row r="58" spans="1:22" ht="20.45" customHeight="1">
      <c r="G58" s="31"/>
      <c r="H58" s="31"/>
      <c r="I58" s="36"/>
      <c r="J58" s="65" t="s">
        <v>45</v>
      </c>
      <c r="K58" s="233">
        <f>$D$53-$K$57</f>
        <v>0</v>
      </c>
      <c r="L58" s="233"/>
      <c r="M58" s="233"/>
      <c r="Q58" s="9"/>
      <c r="R58" s="37"/>
      <c r="S58" s="38"/>
      <c r="T58" s="9"/>
    </row>
    <row r="59" spans="1:22" ht="20.45" customHeight="1">
      <c r="G59" s="31"/>
      <c r="H59" s="31"/>
      <c r="I59" s="36"/>
      <c r="J59" s="65" t="s">
        <v>46</v>
      </c>
      <c r="K59" s="140">
        <f>SUM(K57:M58)</f>
        <v>0</v>
      </c>
      <c r="L59" s="140"/>
      <c r="M59" s="140"/>
      <c r="P59" s="13"/>
      <c r="Q59" s="13"/>
      <c r="R59" s="13"/>
      <c r="S59" s="13"/>
      <c r="T59" s="13"/>
      <c r="U59" s="13"/>
    </row>
    <row r="60" spans="1:22" ht="20.45" customHeight="1">
      <c r="A60" s="181" t="s">
        <v>47</v>
      </c>
      <c r="B60" s="181"/>
      <c r="C60" s="181"/>
      <c r="D60" s="63" t="s">
        <v>45</v>
      </c>
      <c r="E60" s="181" t="s">
        <v>51</v>
      </c>
      <c r="F60" s="181"/>
      <c r="G60" s="65"/>
      <c r="H60" s="65"/>
      <c r="I60" s="65"/>
      <c r="J60" s="43"/>
      <c r="K60" s="55"/>
      <c r="L60" s="55"/>
      <c r="M60" s="55"/>
      <c r="P60" s="13"/>
      <c r="Q60" s="13"/>
      <c r="R60" s="13"/>
      <c r="S60" s="13"/>
      <c r="T60" s="13"/>
      <c r="U60" s="13"/>
    </row>
    <row r="61" spans="1:22" ht="20.45" customHeight="1" thickBot="1">
      <c r="A61" s="182" t="s">
        <v>48</v>
      </c>
      <c r="B61" s="182"/>
      <c r="C61" s="182"/>
      <c r="D61" s="83">
        <f>$K$58</f>
        <v>0</v>
      </c>
      <c r="E61" s="183">
        <f>$K$57</f>
        <v>0</v>
      </c>
      <c r="F61" s="183"/>
      <c r="G61" s="65"/>
      <c r="H61" s="65"/>
      <c r="I61" s="184" t="s">
        <v>50</v>
      </c>
      <c r="J61" s="185"/>
      <c r="K61" s="207">
        <f>ROUNDDOWN(K57*0.1021,0)</f>
        <v>0</v>
      </c>
      <c r="L61" s="207"/>
      <c r="M61" s="207"/>
      <c r="P61" s="13"/>
      <c r="Q61" s="13"/>
      <c r="R61" s="13"/>
      <c r="S61" s="13"/>
      <c r="T61" s="13"/>
      <c r="U61" s="13"/>
    </row>
    <row r="62" spans="1:22" ht="20.45" customHeight="1" thickBot="1">
      <c r="A62" s="182" t="s">
        <v>49</v>
      </c>
      <c r="B62" s="182"/>
      <c r="C62" s="182"/>
      <c r="D62" s="64" t="s">
        <v>53</v>
      </c>
      <c r="E62" s="208" t="s">
        <v>53</v>
      </c>
      <c r="F62" s="208"/>
      <c r="G62" s="65"/>
      <c r="H62" s="65"/>
      <c r="I62" s="209" t="s">
        <v>35</v>
      </c>
      <c r="J62" s="209"/>
      <c r="K62" s="204">
        <f>$D$53-$K$61</f>
        <v>0</v>
      </c>
      <c r="L62" s="205"/>
      <c r="M62" s="206"/>
    </row>
    <row r="63" spans="1:22" ht="20.45" customHeight="1" thickBot="1">
      <c r="A63" s="18"/>
      <c r="B63" s="18"/>
      <c r="C63" s="18"/>
      <c r="D63" s="18"/>
      <c r="E63" s="18"/>
      <c r="F63" s="9"/>
      <c r="G63" s="9"/>
      <c r="H63" s="9"/>
      <c r="I63" s="9"/>
      <c r="J63" s="9"/>
      <c r="K63" s="9"/>
      <c r="L63" s="9"/>
      <c r="M63" s="9"/>
    </row>
    <row r="64" spans="1:22" ht="20.100000000000001" customHeight="1">
      <c r="A64" s="174" t="s">
        <v>13</v>
      </c>
      <c r="B64" s="175"/>
      <c r="C64" s="180" t="s">
        <v>18</v>
      </c>
      <c r="D64" s="180"/>
      <c r="E64" s="210" t="str">
        <f>IF($E$19="","",$E$19)</f>
        <v/>
      </c>
      <c r="F64" s="210"/>
      <c r="G64" s="210"/>
      <c r="H64" s="210"/>
      <c r="I64" s="210"/>
      <c r="J64" s="210"/>
      <c r="K64" s="210"/>
      <c r="L64" s="210"/>
      <c r="M64" s="211"/>
    </row>
    <row r="65" spans="1:22" ht="30" customHeight="1">
      <c r="A65" s="176"/>
      <c r="B65" s="177"/>
      <c r="C65" s="186" t="s">
        <v>3</v>
      </c>
      <c r="D65" s="187"/>
      <c r="E65" s="212" t="str">
        <f>IF($E$20="","",$E$20)</f>
        <v/>
      </c>
      <c r="F65" s="212"/>
      <c r="G65" s="212"/>
      <c r="H65" s="212"/>
      <c r="I65" s="212"/>
      <c r="J65" s="212"/>
      <c r="K65" s="212"/>
      <c r="L65" s="212"/>
      <c r="M65" s="213"/>
    </row>
    <row r="66" spans="1:22" ht="15" customHeight="1">
      <c r="A66" s="176"/>
      <c r="B66" s="177"/>
      <c r="C66" s="214" t="s">
        <v>2</v>
      </c>
      <c r="D66" s="214"/>
      <c r="E66" s="215" t="str">
        <f>IF($E$21="","",$E$21)</f>
        <v/>
      </c>
      <c r="F66" s="215"/>
      <c r="G66" s="215"/>
      <c r="H66" s="215"/>
      <c r="I66" s="215"/>
      <c r="J66" s="215"/>
      <c r="K66" s="216"/>
      <c r="L66" s="217" t="s">
        <v>10</v>
      </c>
      <c r="M66" s="218"/>
    </row>
    <row r="67" spans="1:22" ht="30" customHeight="1">
      <c r="A67" s="176"/>
      <c r="B67" s="177"/>
      <c r="C67" s="186" t="s">
        <v>4</v>
      </c>
      <c r="D67" s="187"/>
      <c r="E67" s="188" t="str">
        <f>IF($E$22="","",$E$22)</f>
        <v/>
      </c>
      <c r="F67" s="188"/>
      <c r="G67" s="188"/>
      <c r="H67" s="188"/>
      <c r="I67" s="188"/>
      <c r="J67" s="188"/>
      <c r="K67" s="188"/>
      <c r="L67" s="141" t="str">
        <f>IF($L$22="","",$L$22)</f>
        <v/>
      </c>
      <c r="M67" s="142"/>
    </row>
    <row r="68" spans="1:22" ht="30" customHeight="1">
      <c r="A68" s="178"/>
      <c r="B68" s="179"/>
      <c r="C68" s="143" t="s">
        <v>31</v>
      </c>
      <c r="D68" s="144"/>
      <c r="E68" s="145" t="str">
        <f>IF($E$23="","",$E$23)</f>
        <v/>
      </c>
      <c r="F68" s="146"/>
      <c r="G68" s="146"/>
      <c r="H68" s="146"/>
      <c r="I68" s="146"/>
      <c r="J68" s="56" t="s">
        <v>32</v>
      </c>
      <c r="K68" s="147" t="str">
        <f>IF($K$23="","",$K$23)</f>
        <v/>
      </c>
      <c r="L68" s="148"/>
      <c r="M68" s="149"/>
    </row>
    <row r="69" spans="1:22" s="60" customFormat="1" ht="18" customHeight="1">
      <c r="A69" s="150" t="s">
        <v>17</v>
      </c>
      <c r="B69" s="151"/>
      <c r="C69" s="151"/>
      <c r="D69" s="151"/>
      <c r="E69" s="151" t="s">
        <v>11</v>
      </c>
      <c r="F69" s="152"/>
      <c r="G69" s="58" t="s">
        <v>14</v>
      </c>
      <c r="H69" s="151" t="s">
        <v>5</v>
      </c>
      <c r="I69" s="151"/>
      <c r="J69" s="58" t="s">
        <v>6</v>
      </c>
      <c r="K69" s="151" t="s">
        <v>7</v>
      </c>
      <c r="L69" s="151"/>
      <c r="M69" s="153"/>
      <c r="S69" s="45"/>
      <c r="T69" s="45"/>
      <c r="U69" s="15"/>
      <c r="V69" s="15"/>
    </row>
    <row r="70" spans="1:22" s="60" customFormat="1" ht="12.75">
      <c r="A70" s="154" t="str">
        <f>IF($A$25="","",$A$25)</f>
        <v/>
      </c>
      <c r="B70" s="155"/>
      <c r="C70" s="155"/>
      <c r="D70" s="155"/>
      <c r="E70" s="155" t="str">
        <f>IF($E$25="","",$E$25)</f>
        <v/>
      </c>
      <c r="F70" s="155"/>
      <c r="G70" s="158" t="str">
        <f>IF($G$25="","",$G$25)</f>
        <v/>
      </c>
      <c r="H70" s="160" t="str">
        <f>IF($H$25="","",$H$25)</f>
        <v/>
      </c>
      <c r="I70" s="160"/>
      <c r="J70" s="162" t="str">
        <f>$J$25</f>
        <v>本人</v>
      </c>
      <c r="K70" s="164" t="str">
        <f>IF($K$25="","",$K$25)</f>
        <v/>
      </c>
      <c r="L70" s="164"/>
      <c r="M70" s="165"/>
      <c r="S70" s="45"/>
      <c r="T70" s="45"/>
      <c r="U70" s="15"/>
      <c r="V70" s="15"/>
    </row>
    <row r="71" spans="1:22" s="60" customFormat="1" ht="30" customHeight="1" thickBot="1">
      <c r="A71" s="156"/>
      <c r="B71" s="157"/>
      <c r="C71" s="157"/>
      <c r="D71" s="157"/>
      <c r="E71" s="157"/>
      <c r="F71" s="157"/>
      <c r="G71" s="159"/>
      <c r="H71" s="161"/>
      <c r="I71" s="161"/>
      <c r="J71" s="163"/>
      <c r="K71" s="166" t="str">
        <f>IF($K$26="","",$K$26)</f>
        <v/>
      </c>
      <c r="L71" s="166"/>
      <c r="M71" s="167"/>
      <c r="S71" s="46"/>
      <c r="T71" s="46"/>
      <c r="U71" s="15"/>
      <c r="V71" s="15"/>
    </row>
    <row r="72" spans="1:22" s="29" customFormat="1" ht="12.75">
      <c r="A72" s="168" t="s">
        <v>33</v>
      </c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T72" s="30"/>
      <c r="U72" s="30"/>
      <c r="V72" s="30"/>
    </row>
    <row r="73" spans="1:22" s="29" customFormat="1" ht="1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T73" s="30"/>
      <c r="U73" s="30"/>
      <c r="V73" s="30"/>
    </row>
    <row r="74" spans="1:22" ht="15" customHeight="1">
      <c r="A74" s="19"/>
      <c r="B74" s="19"/>
      <c r="C74" s="19"/>
      <c r="D74" s="19"/>
      <c r="E74" s="19"/>
      <c r="F74" s="7"/>
      <c r="G74" s="7"/>
      <c r="H74" s="7"/>
      <c r="I74" s="7"/>
      <c r="J74" s="7"/>
      <c r="K74" s="7"/>
      <c r="L74" s="7"/>
      <c r="M74" s="7"/>
    </row>
    <row r="75" spans="1:22" ht="17.25">
      <c r="A75" s="139" t="s">
        <v>197</v>
      </c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</row>
    <row r="76" spans="1:22" ht="30" customHeight="1">
      <c r="A76" s="98" t="s">
        <v>54</v>
      </c>
      <c r="B76" s="99"/>
      <c r="C76" s="169" t="str">
        <f>IF($C$31="","",$C$31)</f>
        <v>学友会費</v>
      </c>
      <c r="D76" s="169"/>
      <c r="E76" s="169"/>
      <c r="F76" s="169"/>
      <c r="G76" s="169"/>
      <c r="H76" s="170"/>
      <c r="J76" s="44" t="s">
        <v>0</v>
      </c>
      <c r="K76" s="171" t="str">
        <f>$K$31</f>
        <v>　　　　　年　　　　　月　　　　　日</v>
      </c>
      <c r="L76" s="172"/>
      <c r="M76" s="173"/>
    </row>
    <row r="77" spans="1:22" ht="30" customHeight="1">
      <c r="A77" s="98" t="s">
        <v>55</v>
      </c>
      <c r="B77" s="99"/>
      <c r="C77" s="100" t="str">
        <f>IF($C$32="","",$C$32)</f>
        <v/>
      </c>
      <c r="D77" s="101"/>
      <c r="E77" s="101"/>
      <c r="F77" s="101"/>
      <c r="G77" s="101"/>
      <c r="H77" s="102"/>
      <c r="J77" s="44" t="s">
        <v>30</v>
      </c>
      <c r="K77" s="103" t="str">
        <f>IF($K$32="","",$K$32)</f>
        <v/>
      </c>
      <c r="L77" s="104"/>
      <c r="M77" s="105"/>
    </row>
    <row r="78" spans="1:22" ht="30" customHeight="1">
      <c r="A78" s="106" t="s">
        <v>196</v>
      </c>
      <c r="B78" s="107"/>
      <c r="C78" s="108" t="str">
        <f>IF($C$33="","",$C$33)</f>
        <v/>
      </c>
      <c r="D78" s="109"/>
      <c r="E78" s="109"/>
      <c r="F78" s="109"/>
      <c r="G78" s="109"/>
      <c r="H78" s="110"/>
      <c r="J78" s="44" t="s">
        <v>9</v>
      </c>
      <c r="K78" s="103" t="str">
        <f>IF($K$33="","",$K$33)</f>
        <v/>
      </c>
      <c r="L78" s="104"/>
      <c r="M78" s="105"/>
    </row>
    <row r="79" spans="1:22" s="60" customFormat="1" ht="30" customHeight="1" thickBot="1">
      <c r="A79" s="111" t="s">
        <v>15</v>
      </c>
      <c r="B79" s="112"/>
      <c r="C79" s="113" t="str">
        <f>IF($C$34="","",$C$34)</f>
        <v/>
      </c>
      <c r="D79" s="114"/>
      <c r="E79" s="114"/>
      <c r="F79" s="114"/>
      <c r="G79" s="114"/>
      <c r="H79" s="115"/>
      <c r="I79" s="52"/>
      <c r="J79" s="53"/>
      <c r="K79" s="53"/>
      <c r="L79" s="54"/>
      <c r="M79" s="54"/>
      <c r="Q79" s="45"/>
      <c r="R79" s="45"/>
      <c r="T79" s="45"/>
      <c r="U79" s="45"/>
      <c r="V79" s="15"/>
    </row>
    <row r="80" spans="1:22" ht="30" customHeight="1" thickBot="1">
      <c r="A80" s="116" t="s">
        <v>1</v>
      </c>
      <c r="B80" s="117"/>
      <c r="C80" s="118" t="str">
        <f>C35</f>
        <v>　　　　　年　　　　　月　　　　　日</v>
      </c>
      <c r="D80" s="119"/>
      <c r="E80" s="119"/>
      <c r="F80" s="119"/>
      <c r="G80" s="119"/>
      <c r="H80" s="120"/>
      <c r="I80" s="52"/>
      <c r="J80" s="53"/>
      <c r="K80" s="53"/>
      <c r="L80" s="54"/>
      <c r="M80" s="54"/>
    </row>
    <row r="81" spans="1:22" ht="10.9" customHeight="1">
      <c r="A81" s="16"/>
      <c r="B81" s="16"/>
      <c r="C81" s="16"/>
      <c r="D81" s="16"/>
    </row>
    <row r="82" spans="1:22" s="60" customFormat="1" ht="15" customHeight="1">
      <c r="A82" s="60" t="s">
        <v>16</v>
      </c>
      <c r="B82" s="24"/>
      <c r="P82" s="45"/>
      <c r="Q82" s="45"/>
      <c r="R82" s="45"/>
      <c r="T82" s="46"/>
      <c r="U82" s="46"/>
      <c r="V82" s="15"/>
    </row>
    <row r="83" spans="1:22" s="60" customFormat="1" ht="15" customHeight="1">
      <c r="B83" s="24"/>
      <c r="P83" s="45"/>
      <c r="Q83" s="45"/>
      <c r="R83" s="45"/>
      <c r="T83" s="46"/>
      <c r="U83" s="46"/>
      <c r="V83" s="15"/>
    </row>
    <row r="84" spans="1:22" s="60" customFormat="1" ht="15" customHeight="1">
      <c r="B84" s="24"/>
      <c r="P84" s="45"/>
      <c r="Q84" s="45"/>
      <c r="R84" s="45"/>
      <c r="T84" s="46"/>
      <c r="U84" s="46"/>
      <c r="V84" s="15"/>
    </row>
    <row r="85" spans="1:22" ht="12.75">
      <c r="A85" s="45"/>
      <c r="B85" s="45"/>
      <c r="C85" s="45"/>
      <c r="D85" s="59"/>
      <c r="G85" s="20"/>
      <c r="K85" s="67"/>
      <c r="L85" s="121" t="s">
        <v>8</v>
      </c>
      <c r="M85" s="122"/>
    </row>
    <row r="86" spans="1:22" ht="12.75">
      <c r="A86" s="45"/>
      <c r="B86" s="45"/>
      <c r="C86" s="46"/>
      <c r="D86" s="59"/>
      <c r="G86" s="16"/>
      <c r="K86" s="68"/>
      <c r="L86" s="123"/>
      <c r="M86" s="122"/>
    </row>
    <row r="87" spans="1:22" ht="13.15" customHeight="1">
      <c r="A87" s="51"/>
      <c r="B87" s="45"/>
      <c r="E87" s="61"/>
      <c r="F87" s="47"/>
      <c r="G87" s="47"/>
      <c r="H87" s="47"/>
      <c r="I87" s="47"/>
      <c r="J87" s="47"/>
      <c r="K87" s="68"/>
      <c r="L87" s="123"/>
      <c r="M87" s="122"/>
      <c r="P87" s="13"/>
      <c r="Q87" s="13"/>
      <c r="R87" s="13"/>
      <c r="S87" s="13"/>
    </row>
    <row r="88" spans="1:22" ht="12.75">
      <c r="A88" s="51"/>
      <c r="B88" s="49"/>
      <c r="E88" s="48"/>
      <c r="F88" s="47"/>
      <c r="G88" s="47"/>
      <c r="H88" s="47"/>
      <c r="I88" s="47"/>
      <c r="J88" s="47"/>
      <c r="K88" s="68"/>
      <c r="L88" s="123"/>
      <c r="M88" s="122"/>
      <c r="P88" s="13"/>
      <c r="Q88" s="13"/>
      <c r="R88" s="13"/>
      <c r="S88" s="13"/>
    </row>
    <row r="89" spans="1:22" ht="42" customHeight="1">
      <c r="F89" s="61"/>
      <c r="G89" s="59"/>
      <c r="K89" s="68"/>
      <c r="L89" s="123"/>
      <c r="M89" s="122"/>
      <c r="P89" s="13"/>
      <c r="Q89" s="13"/>
      <c r="R89" s="13"/>
      <c r="S89" s="13"/>
    </row>
    <row r="90" spans="1:22" ht="22.9" customHeight="1">
      <c r="F90" s="61"/>
      <c r="G90" s="59"/>
      <c r="J90" s="59"/>
      <c r="L90" s="59"/>
      <c r="M90" s="66"/>
      <c r="P90" s="13"/>
      <c r="Q90" s="13"/>
      <c r="R90" s="13"/>
      <c r="S90" s="13"/>
    </row>
    <row r="91" spans="1:22" ht="30" customHeight="1">
      <c r="A91" s="11" t="s">
        <v>37</v>
      </c>
      <c r="B91" s="60"/>
      <c r="C91" s="60"/>
      <c r="M91" s="8" t="s">
        <v>198</v>
      </c>
    </row>
    <row r="92" spans="1:22" ht="21">
      <c r="A92" s="220" t="s">
        <v>19</v>
      </c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</row>
    <row r="93" spans="1:22" s="60" customFormat="1" ht="21.75" customHeight="1">
      <c r="A93" s="222" t="s">
        <v>34</v>
      </c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T93" s="15"/>
      <c r="U93" s="15"/>
      <c r="V93" s="15"/>
    </row>
    <row r="94" spans="1:22" s="60" customFormat="1" ht="30" customHeight="1">
      <c r="A94" s="124" t="str">
        <f>$A$4</f>
        <v>　年　　　　月　　　　日</v>
      </c>
      <c r="B94" s="124"/>
      <c r="C94" s="124"/>
      <c r="D94" s="124"/>
      <c r="E94" s="124"/>
      <c r="F94" s="125">
        <f>$F$4</f>
        <v>0</v>
      </c>
      <c r="G94" s="125"/>
      <c r="H94" s="125"/>
      <c r="I94" s="125"/>
      <c r="J94" s="125"/>
      <c r="K94" s="125"/>
      <c r="L94" s="125"/>
      <c r="M94" s="125"/>
      <c r="T94" s="15"/>
      <c r="U94" s="15"/>
      <c r="V94" s="15"/>
    </row>
    <row r="95" spans="1:22" ht="17.25" customHeight="1">
      <c r="A95" s="16"/>
      <c r="B95" s="16"/>
      <c r="C95" s="16"/>
      <c r="D95" s="16"/>
      <c r="E95" s="16"/>
      <c r="F95" s="126"/>
      <c r="G95" s="126"/>
      <c r="H95" s="126"/>
      <c r="I95" s="126"/>
      <c r="J95" s="126"/>
      <c r="K95" s="126"/>
      <c r="L95" s="126"/>
      <c r="M95" s="126"/>
    </row>
    <row r="96" spans="1:22" ht="19.149999999999999" customHeight="1">
      <c r="A96" s="16"/>
      <c r="B96" s="16"/>
      <c r="C96" s="16"/>
      <c r="D96" s="16"/>
      <c r="E96" s="16"/>
      <c r="F96" s="6"/>
      <c r="G96" s="6"/>
      <c r="H96" s="6"/>
      <c r="I96" s="6"/>
      <c r="J96" s="21" t="s">
        <v>38</v>
      </c>
      <c r="K96" s="219" t="str">
        <f>IF($K$6="","",$K$6)</f>
        <v/>
      </c>
      <c r="L96" s="219"/>
      <c r="M96" s="219"/>
    </row>
    <row r="97" spans="1:22" ht="15" customHeight="1">
      <c r="A97" s="17"/>
      <c r="B97" s="17"/>
      <c r="C97" s="17"/>
      <c r="D97" s="17"/>
      <c r="E97" s="17"/>
      <c r="F97" s="10"/>
      <c r="G97" s="10"/>
      <c r="H97" s="10"/>
      <c r="I97" s="10"/>
      <c r="J97" s="6"/>
      <c r="K97" s="6"/>
      <c r="L97" s="6"/>
      <c r="M97" s="6"/>
      <c r="P97" s="13"/>
      <c r="Q97" s="13"/>
      <c r="R97" s="13"/>
      <c r="S97" s="13"/>
    </row>
    <row r="98" spans="1:22" ht="16.899999999999999" customHeight="1">
      <c r="A98" s="127" t="s">
        <v>41</v>
      </c>
      <c r="B98" s="128"/>
      <c r="C98" s="129"/>
      <c r="D98" s="133">
        <f>$D$8</f>
        <v>0</v>
      </c>
      <c r="E98" s="134"/>
      <c r="F98" s="134"/>
      <c r="G98" s="134"/>
      <c r="H98" s="137" t="s">
        <v>42</v>
      </c>
      <c r="I98" s="61"/>
      <c r="J98" s="61"/>
      <c r="K98" s="61"/>
      <c r="L98" s="61"/>
      <c r="M98" s="61"/>
      <c r="O98" s="39"/>
      <c r="P98" s="13"/>
      <c r="Q98" s="13"/>
      <c r="R98" s="13"/>
      <c r="S98" s="13"/>
      <c r="T98" s="41"/>
      <c r="U98" s="13"/>
      <c r="V98" s="13"/>
    </row>
    <row r="99" spans="1:22" ht="16.899999999999999" customHeight="1">
      <c r="A99" s="130"/>
      <c r="B99" s="131"/>
      <c r="C99" s="132"/>
      <c r="D99" s="135"/>
      <c r="E99" s="136"/>
      <c r="F99" s="136"/>
      <c r="G99" s="136"/>
      <c r="H99" s="138"/>
      <c r="I99" s="61"/>
      <c r="J99" s="61"/>
      <c r="K99" s="61"/>
      <c r="L99" s="61"/>
      <c r="M99" s="61"/>
      <c r="P99" s="13"/>
      <c r="Q99" s="13"/>
      <c r="R99" s="42"/>
      <c r="S99" s="41"/>
      <c r="T99" s="41"/>
      <c r="U99" s="13"/>
      <c r="V99" s="13"/>
    </row>
    <row r="100" spans="1:22" ht="15" customHeight="1">
      <c r="A100" s="34"/>
      <c r="B100" s="34"/>
      <c r="C100" s="35"/>
      <c r="D100" s="35"/>
      <c r="E100" s="33"/>
      <c r="F100" s="33"/>
      <c r="G100" s="31"/>
      <c r="H100" s="33"/>
      <c r="I100" s="33"/>
      <c r="J100" s="61"/>
      <c r="K100" s="61"/>
      <c r="L100" s="61"/>
      <c r="M100" s="61"/>
      <c r="P100" s="13"/>
      <c r="Q100" s="13"/>
      <c r="R100" s="13"/>
      <c r="S100" s="13"/>
    </row>
    <row r="101" spans="1:22" ht="20.45" customHeight="1">
      <c r="A101" s="223" t="s">
        <v>43</v>
      </c>
      <c r="B101" s="224"/>
      <c r="C101" s="224"/>
      <c r="D101" s="224"/>
      <c r="E101" s="224"/>
      <c r="F101" s="224"/>
      <c r="G101" s="224"/>
      <c r="H101" s="224"/>
      <c r="I101" s="224"/>
      <c r="J101" s="225"/>
      <c r="K101" s="226" t="s">
        <v>44</v>
      </c>
      <c r="L101" s="226"/>
      <c r="M101" s="226"/>
      <c r="P101" s="13"/>
      <c r="Q101" s="37"/>
      <c r="R101" s="9"/>
      <c r="S101" s="192"/>
      <c r="T101" s="192"/>
    </row>
    <row r="102" spans="1:22" ht="35.450000000000003" customHeight="1">
      <c r="A102" s="227">
        <f>$A$12</f>
        <v>0</v>
      </c>
      <c r="B102" s="228"/>
      <c r="C102" s="228"/>
      <c r="D102" s="228"/>
      <c r="E102" s="228"/>
      <c r="F102" s="228"/>
      <c r="G102" s="228"/>
      <c r="H102" s="228"/>
      <c r="I102" s="228"/>
      <c r="J102" s="229"/>
      <c r="K102" s="230">
        <f>ROUND(D98/1.1,0)</f>
        <v>0</v>
      </c>
      <c r="L102" s="231"/>
      <c r="M102" s="232"/>
      <c r="P102" s="13"/>
      <c r="Q102" s="13"/>
      <c r="R102" s="13"/>
      <c r="S102" s="13"/>
      <c r="T102" s="13"/>
    </row>
    <row r="103" spans="1:22" ht="20.45" customHeight="1">
      <c r="G103" s="31"/>
      <c r="H103" s="31"/>
      <c r="I103" s="36"/>
      <c r="J103" s="65" t="s">
        <v>45</v>
      </c>
      <c r="K103" s="233">
        <f>$D$53-$K$57</f>
        <v>0</v>
      </c>
      <c r="L103" s="233"/>
      <c r="M103" s="233"/>
      <c r="Q103" s="9"/>
      <c r="R103" s="37"/>
      <c r="S103" s="38"/>
      <c r="T103" s="9"/>
    </row>
    <row r="104" spans="1:22" ht="20.45" customHeight="1">
      <c r="G104" s="31"/>
      <c r="H104" s="31"/>
      <c r="I104" s="36"/>
      <c r="J104" s="65" t="s">
        <v>46</v>
      </c>
      <c r="K104" s="140">
        <f>SUM(K102:M103)</f>
        <v>0</v>
      </c>
      <c r="L104" s="140"/>
      <c r="M104" s="140"/>
      <c r="P104" s="13"/>
      <c r="Q104" s="13"/>
      <c r="R104" s="13"/>
      <c r="S104" s="13"/>
      <c r="T104" s="13"/>
      <c r="U104" s="13"/>
    </row>
    <row r="105" spans="1:22" ht="20.45" customHeight="1">
      <c r="A105" s="181" t="s">
        <v>47</v>
      </c>
      <c r="B105" s="181"/>
      <c r="C105" s="181"/>
      <c r="D105" s="63" t="s">
        <v>45</v>
      </c>
      <c r="E105" s="181" t="s">
        <v>51</v>
      </c>
      <c r="F105" s="181"/>
      <c r="G105" s="65"/>
      <c r="H105" s="65"/>
      <c r="I105" s="65"/>
      <c r="J105" s="43"/>
      <c r="K105" s="55"/>
      <c r="L105" s="55"/>
      <c r="M105" s="55"/>
      <c r="P105" s="13"/>
      <c r="Q105" s="13"/>
      <c r="R105" s="13"/>
      <c r="S105" s="13"/>
      <c r="T105" s="13"/>
      <c r="U105" s="13"/>
    </row>
    <row r="106" spans="1:22" ht="20.45" customHeight="1" thickBot="1">
      <c r="A106" s="182" t="s">
        <v>48</v>
      </c>
      <c r="B106" s="182"/>
      <c r="C106" s="182"/>
      <c r="D106" s="83">
        <f>$K$58</f>
        <v>0</v>
      </c>
      <c r="E106" s="183">
        <f>$K$57</f>
        <v>0</v>
      </c>
      <c r="F106" s="183"/>
      <c r="G106" s="65"/>
      <c r="H106" s="65"/>
      <c r="I106" s="184" t="s">
        <v>50</v>
      </c>
      <c r="J106" s="185"/>
      <c r="K106" s="207">
        <f>ROUNDDOWN(K102*0.1021,0)</f>
        <v>0</v>
      </c>
      <c r="L106" s="207"/>
      <c r="M106" s="207"/>
      <c r="P106" s="13"/>
      <c r="Q106" s="13"/>
      <c r="R106" s="13"/>
      <c r="S106" s="13"/>
      <c r="T106" s="13"/>
      <c r="U106" s="13"/>
    </row>
    <row r="107" spans="1:22" ht="20.45" customHeight="1" thickBot="1">
      <c r="A107" s="182" t="s">
        <v>49</v>
      </c>
      <c r="B107" s="182"/>
      <c r="C107" s="182"/>
      <c r="D107" s="64" t="s">
        <v>53</v>
      </c>
      <c r="E107" s="208" t="s">
        <v>53</v>
      </c>
      <c r="F107" s="208"/>
      <c r="G107" s="65"/>
      <c r="H107" s="65"/>
      <c r="I107" s="209" t="s">
        <v>35</v>
      </c>
      <c r="J107" s="209"/>
      <c r="K107" s="204">
        <f>$D$53-$K$61</f>
        <v>0</v>
      </c>
      <c r="L107" s="205"/>
      <c r="M107" s="206"/>
    </row>
    <row r="108" spans="1:22" ht="20.45" customHeight="1" thickBot="1">
      <c r="A108" s="18"/>
      <c r="B108" s="18"/>
      <c r="C108" s="18"/>
      <c r="D108" s="18"/>
      <c r="E108" s="18"/>
      <c r="F108" s="9"/>
      <c r="G108" s="9"/>
      <c r="H108" s="9"/>
      <c r="I108" s="9"/>
      <c r="J108" s="9"/>
      <c r="K108" s="9"/>
      <c r="L108" s="9"/>
      <c r="M108" s="9"/>
    </row>
    <row r="109" spans="1:22" ht="12.75">
      <c r="A109" s="174" t="s">
        <v>13</v>
      </c>
      <c r="B109" s="175"/>
      <c r="C109" s="180" t="s">
        <v>18</v>
      </c>
      <c r="D109" s="180"/>
      <c r="E109" s="210" t="str">
        <f>IF($E$19="","",$E$19)</f>
        <v/>
      </c>
      <c r="F109" s="210"/>
      <c r="G109" s="210"/>
      <c r="H109" s="210"/>
      <c r="I109" s="210"/>
      <c r="J109" s="210"/>
      <c r="K109" s="210"/>
      <c r="L109" s="210"/>
      <c r="M109" s="211"/>
    </row>
    <row r="110" spans="1:22" ht="30" customHeight="1">
      <c r="A110" s="176"/>
      <c r="B110" s="177"/>
      <c r="C110" s="186" t="s">
        <v>3</v>
      </c>
      <c r="D110" s="187"/>
      <c r="E110" s="212" t="str">
        <f>IF($E$20="","",$E$20)</f>
        <v/>
      </c>
      <c r="F110" s="212"/>
      <c r="G110" s="212"/>
      <c r="H110" s="212"/>
      <c r="I110" s="212"/>
      <c r="J110" s="212"/>
      <c r="K110" s="212"/>
      <c r="L110" s="212"/>
      <c r="M110" s="213"/>
    </row>
    <row r="111" spans="1:22" ht="15" customHeight="1">
      <c r="A111" s="176"/>
      <c r="B111" s="177"/>
      <c r="C111" s="214" t="s">
        <v>2</v>
      </c>
      <c r="D111" s="214"/>
      <c r="E111" s="215" t="str">
        <f>IF($E$21="","",$E$21)</f>
        <v/>
      </c>
      <c r="F111" s="215"/>
      <c r="G111" s="215"/>
      <c r="H111" s="215"/>
      <c r="I111" s="215"/>
      <c r="J111" s="215"/>
      <c r="K111" s="216"/>
      <c r="L111" s="217" t="s">
        <v>10</v>
      </c>
      <c r="M111" s="218"/>
    </row>
    <row r="112" spans="1:22" ht="30" customHeight="1">
      <c r="A112" s="176"/>
      <c r="B112" s="177"/>
      <c r="C112" s="186" t="s">
        <v>4</v>
      </c>
      <c r="D112" s="187"/>
      <c r="E112" s="188" t="str">
        <f>IF($E$22="","",$E$22)</f>
        <v/>
      </c>
      <c r="F112" s="188"/>
      <c r="G112" s="188"/>
      <c r="H112" s="188"/>
      <c r="I112" s="188"/>
      <c r="J112" s="188"/>
      <c r="K112" s="188"/>
      <c r="L112" s="141" t="str">
        <f>IF($L$22="","",$L$22)</f>
        <v/>
      </c>
      <c r="M112" s="142"/>
    </row>
    <row r="113" spans="1:22" ht="30" customHeight="1">
      <c r="A113" s="178"/>
      <c r="B113" s="179"/>
      <c r="C113" s="143" t="s">
        <v>31</v>
      </c>
      <c r="D113" s="144"/>
      <c r="E113" s="145" t="str">
        <f>IF($E$23="","",$E$23)</f>
        <v/>
      </c>
      <c r="F113" s="146"/>
      <c r="G113" s="146"/>
      <c r="H113" s="146"/>
      <c r="I113" s="146"/>
      <c r="J113" s="56" t="s">
        <v>32</v>
      </c>
      <c r="K113" s="147" t="str">
        <f>IF($K$23="","",$K$23)</f>
        <v/>
      </c>
      <c r="L113" s="148"/>
      <c r="M113" s="149"/>
    </row>
    <row r="114" spans="1:22" s="60" customFormat="1" ht="18" customHeight="1">
      <c r="A114" s="150" t="s">
        <v>17</v>
      </c>
      <c r="B114" s="151"/>
      <c r="C114" s="151"/>
      <c r="D114" s="151"/>
      <c r="E114" s="151" t="s">
        <v>11</v>
      </c>
      <c r="F114" s="152"/>
      <c r="G114" s="75" t="s">
        <v>14</v>
      </c>
      <c r="H114" s="151" t="s">
        <v>5</v>
      </c>
      <c r="I114" s="151"/>
      <c r="J114" s="75" t="s">
        <v>6</v>
      </c>
      <c r="K114" s="151" t="s">
        <v>7</v>
      </c>
      <c r="L114" s="151"/>
      <c r="M114" s="153"/>
      <c r="S114" s="45"/>
      <c r="T114" s="45"/>
      <c r="U114" s="15"/>
      <c r="V114" s="15"/>
    </row>
    <row r="115" spans="1:22" s="60" customFormat="1" ht="12.75">
      <c r="A115" s="154" t="str">
        <f>IF($A$25="","",$A$25)</f>
        <v/>
      </c>
      <c r="B115" s="155"/>
      <c r="C115" s="155"/>
      <c r="D115" s="155"/>
      <c r="E115" s="155" t="str">
        <f>IF($E$25="","",$E$25)</f>
        <v/>
      </c>
      <c r="F115" s="155"/>
      <c r="G115" s="158" t="str">
        <f>IF($G$25="","",$G$25)</f>
        <v/>
      </c>
      <c r="H115" s="160" t="str">
        <f>IF($H$25="","",$H$25)</f>
        <v/>
      </c>
      <c r="I115" s="160"/>
      <c r="J115" s="162" t="str">
        <f>$J$25</f>
        <v>本人</v>
      </c>
      <c r="K115" s="164" t="str">
        <f>IF($K$25="","",$K$25)</f>
        <v/>
      </c>
      <c r="L115" s="164"/>
      <c r="M115" s="165"/>
      <c r="S115" s="45"/>
      <c r="T115" s="45"/>
      <c r="U115" s="15"/>
      <c r="V115" s="15"/>
    </row>
    <row r="116" spans="1:22" s="60" customFormat="1" ht="30" customHeight="1" thickBot="1">
      <c r="A116" s="156"/>
      <c r="B116" s="157"/>
      <c r="C116" s="157"/>
      <c r="D116" s="157"/>
      <c r="E116" s="157"/>
      <c r="F116" s="157"/>
      <c r="G116" s="159"/>
      <c r="H116" s="161"/>
      <c r="I116" s="161"/>
      <c r="J116" s="163"/>
      <c r="K116" s="166" t="str">
        <f>IF($K$26="","",$K$26)</f>
        <v/>
      </c>
      <c r="L116" s="166"/>
      <c r="M116" s="167"/>
      <c r="S116" s="46"/>
      <c r="T116" s="46"/>
      <c r="U116" s="15"/>
      <c r="V116" s="15"/>
    </row>
    <row r="117" spans="1:22" s="29" customFormat="1" ht="12.75">
      <c r="A117" s="168" t="s">
        <v>33</v>
      </c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T117" s="30"/>
      <c r="U117" s="30"/>
      <c r="V117" s="30"/>
    </row>
    <row r="118" spans="1:22" s="29" customFormat="1" ht="1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T118" s="30"/>
      <c r="U118" s="30"/>
      <c r="V118" s="30"/>
    </row>
    <row r="119" spans="1:22" ht="15" customHeight="1">
      <c r="A119" s="19"/>
      <c r="B119" s="19"/>
      <c r="C119" s="19"/>
      <c r="D119" s="19"/>
      <c r="E119" s="19"/>
      <c r="F119" s="7"/>
      <c r="G119" s="7"/>
      <c r="H119" s="7"/>
      <c r="I119" s="7"/>
      <c r="J119" s="7"/>
      <c r="K119" s="7"/>
      <c r="L119" s="7"/>
      <c r="M119" s="7"/>
    </row>
    <row r="120" spans="1:22" ht="17.25">
      <c r="A120" s="139" t="s">
        <v>197</v>
      </c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</row>
    <row r="121" spans="1:22" ht="30" customHeight="1">
      <c r="A121" s="98" t="s">
        <v>54</v>
      </c>
      <c r="B121" s="99"/>
      <c r="C121" s="169" t="str">
        <f>IF($C$31="","",$C$31)</f>
        <v>学友会費</v>
      </c>
      <c r="D121" s="169"/>
      <c r="E121" s="169"/>
      <c r="F121" s="169"/>
      <c r="G121" s="169"/>
      <c r="H121" s="170"/>
      <c r="J121" s="44" t="s">
        <v>0</v>
      </c>
      <c r="K121" s="171" t="str">
        <f>$K$31</f>
        <v>　　　　　年　　　　　月　　　　　日</v>
      </c>
      <c r="L121" s="172"/>
      <c r="M121" s="173"/>
    </row>
    <row r="122" spans="1:22" ht="30" customHeight="1">
      <c r="A122" s="98" t="s">
        <v>55</v>
      </c>
      <c r="B122" s="99"/>
      <c r="C122" s="100" t="str">
        <f>IF($C$32="","",$C$32)</f>
        <v/>
      </c>
      <c r="D122" s="101"/>
      <c r="E122" s="101"/>
      <c r="F122" s="101"/>
      <c r="G122" s="101"/>
      <c r="H122" s="102"/>
      <c r="J122" s="44" t="s">
        <v>30</v>
      </c>
      <c r="K122" s="103" t="str">
        <f>IF($K$32="","",$K$32)</f>
        <v/>
      </c>
      <c r="L122" s="104"/>
      <c r="M122" s="105"/>
    </row>
    <row r="123" spans="1:22" ht="30" customHeight="1">
      <c r="A123" s="106" t="s">
        <v>196</v>
      </c>
      <c r="B123" s="107"/>
      <c r="C123" s="108" t="str">
        <f>IF($C$33="","",$C$33)</f>
        <v/>
      </c>
      <c r="D123" s="109"/>
      <c r="E123" s="109"/>
      <c r="F123" s="109"/>
      <c r="G123" s="109"/>
      <c r="H123" s="110"/>
      <c r="J123" s="44" t="s">
        <v>9</v>
      </c>
      <c r="K123" s="103" t="str">
        <f>IF($K$33="","",$K$33)</f>
        <v/>
      </c>
      <c r="L123" s="104"/>
      <c r="M123" s="105"/>
    </row>
    <row r="124" spans="1:22" s="60" customFormat="1" ht="30" customHeight="1" thickBot="1">
      <c r="A124" s="111" t="s">
        <v>15</v>
      </c>
      <c r="B124" s="112"/>
      <c r="C124" s="113" t="str">
        <f>IF($C$34="","",$C$34)</f>
        <v/>
      </c>
      <c r="D124" s="114"/>
      <c r="E124" s="114"/>
      <c r="F124" s="114"/>
      <c r="G124" s="114"/>
      <c r="H124" s="115"/>
      <c r="I124" s="52"/>
      <c r="J124" s="53"/>
      <c r="K124" s="53"/>
      <c r="L124" s="54"/>
      <c r="M124" s="54"/>
      <c r="Q124" s="45"/>
      <c r="R124" s="45"/>
      <c r="T124" s="45"/>
      <c r="U124" s="45"/>
      <c r="V124" s="15"/>
    </row>
    <row r="125" spans="1:22" ht="30" customHeight="1" thickBot="1">
      <c r="A125" s="116" t="s">
        <v>1</v>
      </c>
      <c r="B125" s="117"/>
      <c r="C125" s="118" t="str">
        <f>C80</f>
        <v>　　　　　年　　　　　月　　　　　日</v>
      </c>
      <c r="D125" s="119"/>
      <c r="E125" s="119"/>
      <c r="F125" s="119"/>
      <c r="G125" s="119"/>
      <c r="H125" s="120"/>
      <c r="I125" s="52"/>
      <c r="J125" s="53"/>
      <c r="K125" s="53"/>
      <c r="L125" s="54"/>
      <c r="M125" s="54"/>
    </row>
    <row r="126" spans="1:22" ht="10.9" customHeight="1">
      <c r="A126" s="16"/>
      <c r="B126" s="16"/>
      <c r="C126" s="16"/>
      <c r="D126" s="16"/>
    </row>
    <row r="127" spans="1:22" s="60" customFormat="1" ht="15" customHeight="1">
      <c r="A127" s="60" t="s">
        <v>16</v>
      </c>
      <c r="B127" s="24"/>
      <c r="P127" s="45"/>
      <c r="Q127" s="45"/>
      <c r="R127" s="45"/>
      <c r="T127" s="46"/>
      <c r="U127" s="46"/>
      <c r="V127" s="15"/>
    </row>
    <row r="128" spans="1:22" ht="13.15" customHeight="1">
      <c r="A128" s="45"/>
      <c r="B128" s="45"/>
      <c r="C128" s="45"/>
      <c r="D128" s="59"/>
      <c r="G128" s="20"/>
    </row>
    <row r="129" spans="1:19" ht="12.75">
      <c r="A129" s="45"/>
      <c r="B129" s="45"/>
      <c r="C129" s="46"/>
      <c r="D129" s="59"/>
      <c r="G129" s="16"/>
    </row>
    <row r="130" spans="1:19" ht="13.15" customHeight="1">
      <c r="A130" s="51"/>
      <c r="B130" s="45"/>
      <c r="E130" s="61"/>
      <c r="F130" s="47"/>
      <c r="G130" s="47"/>
      <c r="H130" s="47"/>
      <c r="I130" s="47"/>
      <c r="J130" s="47"/>
      <c r="K130" s="47"/>
      <c r="L130" s="47"/>
      <c r="M130" s="47"/>
      <c r="N130" s="47"/>
      <c r="P130" s="13"/>
      <c r="Q130" s="13"/>
      <c r="R130" s="13"/>
      <c r="S130" s="13"/>
    </row>
    <row r="131" spans="1:19" ht="12.75">
      <c r="A131" s="51"/>
      <c r="B131" s="49"/>
      <c r="E131" s="48"/>
      <c r="F131" s="47"/>
      <c r="G131" s="47"/>
      <c r="H131" s="47"/>
      <c r="I131" s="47"/>
      <c r="J131" s="47"/>
      <c r="K131" s="47"/>
      <c r="L131" s="47"/>
      <c r="M131" s="47"/>
      <c r="N131" s="47"/>
      <c r="P131" s="13"/>
      <c r="Q131" s="13"/>
      <c r="R131" s="13"/>
      <c r="S131" s="13"/>
    </row>
    <row r="132" spans="1:19" ht="19.899999999999999" customHeight="1">
      <c r="F132" s="61"/>
      <c r="G132" s="59"/>
      <c r="P132" s="13"/>
      <c r="Q132" s="13"/>
      <c r="R132" s="13"/>
      <c r="S132" s="13"/>
    </row>
    <row r="133" spans="1:19" ht="14.25">
      <c r="F133" s="61"/>
      <c r="G133" s="59"/>
      <c r="J133" s="59"/>
      <c r="L133" s="59"/>
      <c r="M133" s="66"/>
      <c r="P133" s="13"/>
      <c r="Q133" s="13"/>
      <c r="R133" s="13"/>
      <c r="S133" s="13"/>
    </row>
  </sheetData>
  <sheetProtection algorithmName="SHA-512" hashValue="6aC1ZgCo1GGTFx+WIhtcp99H2Xd60XHJ7sM0G1iCYcb/dzVDLZ+GAnjVgjyH9Gp58+vohZ8Zf4/f2f8NvNBggw==" saltValue="fjpiUDoTrZ7/FAov8fb0jg==" spinCount="100000" sheet="1" formatCells="0" formatColumns="0" formatRows="0"/>
  <dataConsolidate/>
  <mergeCells count="205">
    <mergeCell ref="H8:H9"/>
    <mergeCell ref="K11:M11"/>
    <mergeCell ref="A11:J11"/>
    <mergeCell ref="A12:J12"/>
    <mergeCell ref="A34:B34"/>
    <mergeCell ref="A17:C17"/>
    <mergeCell ref="E15:F15"/>
    <mergeCell ref="E16:F16"/>
    <mergeCell ref="E17:F17"/>
    <mergeCell ref="A31:B31"/>
    <mergeCell ref="A32:B32"/>
    <mergeCell ref="A33:B33"/>
    <mergeCell ref="E19:M19"/>
    <mergeCell ref="C20:D20"/>
    <mergeCell ref="E20:M20"/>
    <mergeCell ref="C31:D31"/>
    <mergeCell ref="E31:H31"/>
    <mergeCell ref="A24:D24"/>
    <mergeCell ref="A25:D26"/>
    <mergeCell ref="E25:F26"/>
    <mergeCell ref="G25:G26"/>
    <mergeCell ref="H25:I26"/>
    <mergeCell ref="J25:J26"/>
    <mergeCell ref="K24:M24"/>
    <mergeCell ref="S11:T11"/>
    <mergeCell ref="C23:D23"/>
    <mergeCell ref="K13:M13"/>
    <mergeCell ref="K14:M14"/>
    <mergeCell ref="K16:M16"/>
    <mergeCell ref="K17:M17"/>
    <mergeCell ref="A15:C15"/>
    <mergeCell ref="A16:C16"/>
    <mergeCell ref="K12:M12"/>
    <mergeCell ref="I17:J17"/>
    <mergeCell ref="I16:J16"/>
    <mergeCell ref="C21:D21"/>
    <mergeCell ref="A19:B23"/>
    <mergeCell ref="E23:I23"/>
    <mergeCell ref="K23:M23"/>
    <mergeCell ref="E22:K22"/>
    <mergeCell ref="C19:D19"/>
    <mergeCell ref="E21:K21"/>
    <mergeCell ref="L22:M22"/>
    <mergeCell ref="E109:M109"/>
    <mergeCell ref="C110:D110"/>
    <mergeCell ref="E110:M110"/>
    <mergeCell ref="C111:D111"/>
    <mergeCell ref="E111:K111"/>
    <mergeCell ref="L111:M111"/>
    <mergeCell ref="C112:D112"/>
    <mergeCell ref="E112:K112"/>
    <mergeCell ref="A2:M2"/>
    <mergeCell ref="A3:M3"/>
    <mergeCell ref="A4:E4"/>
    <mergeCell ref="F4:M4"/>
    <mergeCell ref="F5:M5"/>
    <mergeCell ref="A27:M27"/>
    <mergeCell ref="L21:M21"/>
    <mergeCell ref="C22:D22"/>
    <mergeCell ref="L40:M40"/>
    <mergeCell ref="L41:M44"/>
    <mergeCell ref="E24:F24"/>
    <mergeCell ref="H24:I24"/>
    <mergeCell ref="K25:M25"/>
    <mergeCell ref="K26:M26"/>
    <mergeCell ref="A8:C9"/>
    <mergeCell ref="D8:G9"/>
    <mergeCell ref="K102:M102"/>
    <mergeCell ref="K103:M103"/>
    <mergeCell ref="A98:C99"/>
    <mergeCell ref="D98:G99"/>
    <mergeCell ref="H98:H99"/>
    <mergeCell ref="A101:J101"/>
    <mergeCell ref="K101:M101"/>
    <mergeCell ref="A102:J102"/>
    <mergeCell ref="A107:C107"/>
    <mergeCell ref="E107:F107"/>
    <mergeCell ref="I107:J107"/>
    <mergeCell ref="K107:M107"/>
    <mergeCell ref="A105:C105"/>
    <mergeCell ref="E105:F105"/>
    <mergeCell ref="A106:C106"/>
    <mergeCell ref="E106:F106"/>
    <mergeCell ref="I106:J106"/>
    <mergeCell ref="K106:M106"/>
    <mergeCell ref="K71:M71"/>
    <mergeCell ref="A77:B77"/>
    <mergeCell ref="C77:H77"/>
    <mergeCell ref="K77:M77"/>
    <mergeCell ref="A78:B78"/>
    <mergeCell ref="C78:H78"/>
    <mergeCell ref="K78:M78"/>
    <mergeCell ref="K96:M96"/>
    <mergeCell ref="A92:M92"/>
    <mergeCell ref="A93:M93"/>
    <mergeCell ref="A94:E94"/>
    <mergeCell ref="F94:M94"/>
    <mergeCell ref="F95:M95"/>
    <mergeCell ref="A47:M47"/>
    <mergeCell ref="A48:M48"/>
    <mergeCell ref="A56:J56"/>
    <mergeCell ref="K56:M56"/>
    <mergeCell ref="A57:J57"/>
    <mergeCell ref="K57:M57"/>
    <mergeCell ref="K58:M58"/>
    <mergeCell ref="K69:M69"/>
    <mergeCell ref="A69:D69"/>
    <mergeCell ref="E69:F69"/>
    <mergeCell ref="H69:I69"/>
    <mergeCell ref="K31:M31"/>
    <mergeCell ref="S101:T101"/>
    <mergeCell ref="K32:M32"/>
    <mergeCell ref="K33:M33"/>
    <mergeCell ref="C32:H32"/>
    <mergeCell ref="C33:H33"/>
    <mergeCell ref="C34:H34"/>
    <mergeCell ref="C35:H35"/>
    <mergeCell ref="K62:M62"/>
    <mergeCell ref="K61:M61"/>
    <mergeCell ref="A62:C62"/>
    <mergeCell ref="E62:F62"/>
    <mergeCell ref="I62:J62"/>
    <mergeCell ref="A64:B68"/>
    <mergeCell ref="C64:D64"/>
    <mergeCell ref="E64:M64"/>
    <mergeCell ref="C65:D65"/>
    <mergeCell ref="K68:M68"/>
    <mergeCell ref="E65:M65"/>
    <mergeCell ref="C66:D66"/>
    <mergeCell ref="E66:K66"/>
    <mergeCell ref="L66:M66"/>
    <mergeCell ref="S56:T56"/>
    <mergeCell ref="K51:M51"/>
    <mergeCell ref="A124:B124"/>
    <mergeCell ref="C124:H124"/>
    <mergeCell ref="K59:M59"/>
    <mergeCell ref="A60:C60"/>
    <mergeCell ref="E60:F60"/>
    <mergeCell ref="A61:C61"/>
    <mergeCell ref="E61:F61"/>
    <mergeCell ref="I61:J61"/>
    <mergeCell ref="C67:D67"/>
    <mergeCell ref="E67:K67"/>
    <mergeCell ref="L67:M67"/>
    <mergeCell ref="C68:D68"/>
    <mergeCell ref="E68:I68"/>
    <mergeCell ref="A72:M72"/>
    <mergeCell ref="A75:M75"/>
    <mergeCell ref="A76:B76"/>
    <mergeCell ref="C76:H76"/>
    <mergeCell ref="K76:M76"/>
    <mergeCell ref="A70:D71"/>
    <mergeCell ref="E70:F71"/>
    <mergeCell ref="G70:G71"/>
    <mergeCell ref="H70:I71"/>
    <mergeCell ref="J70:J71"/>
    <mergeCell ref="K70:M70"/>
    <mergeCell ref="A125:B125"/>
    <mergeCell ref="C125:H125"/>
    <mergeCell ref="L112:M112"/>
    <mergeCell ref="C113:D113"/>
    <mergeCell ref="E113:I113"/>
    <mergeCell ref="K113:M113"/>
    <mergeCell ref="A114:D114"/>
    <mergeCell ref="E114:F114"/>
    <mergeCell ref="H114:I114"/>
    <mergeCell ref="K114:M114"/>
    <mergeCell ref="A115:D116"/>
    <mergeCell ref="E115:F116"/>
    <mergeCell ref="G115:G116"/>
    <mergeCell ref="H115:I116"/>
    <mergeCell ref="J115:J116"/>
    <mergeCell ref="K115:M115"/>
    <mergeCell ref="K116:M116"/>
    <mergeCell ref="A117:M117"/>
    <mergeCell ref="A120:M120"/>
    <mergeCell ref="A121:B121"/>
    <mergeCell ref="C121:H121"/>
    <mergeCell ref="K121:M121"/>
    <mergeCell ref="A109:B113"/>
    <mergeCell ref="C109:D109"/>
    <mergeCell ref="K6:M6"/>
    <mergeCell ref="I40:K40"/>
    <mergeCell ref="I41:K44"/>
    <mergeCell ref="A122:B122"/>
    <mergeCell ref="C122:H122"/>
    <mergeCell ref="K122:M122"/>
    <mergeCell ref="A123:B123"/>
    <mergeCell ref="C123:H123"/>
    <mergeCell ref="K123:M123"/>
    <mergeCell ref="A79:B79"/>
    <mergeCell ref="C79:H79"/>
    <mergeCell ref="A80:B80"/>
    <mergeCell ref="C80:H80"/>
    <mergeCell ref="L85:M85"/>
    <mergeCell ref="L86:M89"/>
    <mergeCell ref="A49:E49"/>
    <mergeCell ref="F49:M49"/>
    <mergeCell ref="F50:M50"/>
    <mergeCell ref="A53:C54"/>
    <mergeCell ref="D53:G54"/>
    <mergeCell ref="H53:H54"/>
    <mergeCell ref="A30:M30"/>
    <mergeCell ref="A35:B35"/>
    <mergeCell ref="K104:M104"/>
  </mergeCells>
  <phoneticPr fontId="3"/>
  <hyperlinks>
    <hyperlink ref="E68" r:id="rId1" display="otemon@otemon.ne.jp" xr:uid="{C63AC56E-8256-43FB-B9B9-A8263DEB0B8C}"/>
    <hyperlink ref="E113" r:id="rId2" display="otemon@otemon.ne.jp" xr:uid="{1387093E-74A0-405C-AA67-213F1F438279}"/>
  </hyperlinks>
  <printOptions horizontalCentered="1"/>
  <pageMargins left="0.59055118110236227" right="0.31496062992125984" top="0.59055118110236227" bottom="0" header="0.51181102362204722" footer="0.51181102362204722"/>
  <pageSetup paperSize="9" scale="85" orientation="portrait" r:id="rId3"/>
  <headerFooter alignWithMargins="0">
    <oddFooter>&amp;R　 【インボイス対応／復興特別所得税率対応／消費税10%対応】</oddFooter>
  </headerFooter>
  <rowBreaks count="2" manualBreakCount="2">
    <brk id="45" max="12" man="1"/>
    <brk id="90" max="12" man="1"/>
  </rowBreaks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xWindow="430" yWindow="565" count="2">
        <x14:dataValidation type="list" allowBlank="1" showInputMessage="1" showErrorMessage="1" promptTitle="★謝金／支払手数料★" prompt="ﾌﾟﾙﾀﾞｳﾝﾘｽﾄより科目を選択してください。" xr:uid="{E534FE56-64D9-48E0-9D17-887523A1C5CE}">
          <x14:formula1>
            <xm:f>データ!$C$2:$C$6</xm:f>
          </x14:formula1>
          <xm:sqref>C34:H34</xm:sqref>
        </x14:dataValidation>
        <x14:dataValidation type="list" allowBlank="1" showInputMessage="1" promptTitle="★幼小中高のみ入力★" prompt="ﾌﾟﾙﾀﾞｳﾝﾘｽﾄより選択してください。" xr:uid="{78B062DB-7EA3-44A5-ACD5-BA45D53C3037}">
          <x14:formula1>
            <xm:f>データ!$G$2:$G$137</xm:f>
          </x14:formula1>
          <xm:sqref>C33:H33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2737F-5247-43D1-90C6-B2F0C00A745E}">
  <dimension ref="A1:V133"/>
  <sheetViews>
    <sheetView showGridLines="0" zoomScaleNormal="100" workbookViewId="0">
      <selection activeCell="D17" sqref="D17"/>
    </sheetView>
  </sheetViews>
  <sheetFormatPr defaultColWidth="9.140625" defaultRowHeight="12"/>
  <cols>
    <col min="1" max="2" width="5.140625" style="13" customWidth="1"/>
    <col min="3" max="3" width="6.7109375" style="13" customWidth="1"/>
    <col min="4" max="4" width="9.42578125" style="13" customWidth="1"/>
    <col min="5" max="5" width="8.7109375" style="13" customWidth="1"/>
    <col min="6" max="6" width="11.7109375" style="13" customWidth="1"/>
    <col min="7" max="12" width="9.7109375" style="13" customWidth="1"/>
    <col min="13" max="13" width="10.7109375" style="13" customWidth="1"/>
    <col min="14" max="14" width="9.140625" style="13" customWidth="1"/>
    <col min="15" max="15" width="9.140625" style="13"/>
    <col min="16" max="19" width="9.140625" style="4"/>
    <col min="20" max="22" width="9.140625" style="14"/>
    <col min="23" max="16384" width="9.140625" style="13"/>
  </cols>
  <sheetData>
    <row r="1" spans="1:22" ht="30" customHeight="1">
      <c r="A1" s="11" t="s">
        <v>37</v>
      </c>
      <c r="B1" s="60"/>
      <c r="C1" s="60"/>
      <c r="M1" s="8" t="s">
        <v>36</v>
      </c>
    </row>
    <row r="2" spans="1:22" ht="21">
      <c r="A2" s="220" t="s">
        <v>200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22" s="60" customFormat="1" ht="21.75" customHeight="1">
      <c r="A3" s="222" t="s">
        <v>34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T3" s="15"/>
      <c r="U3" s="15"/>
      <c r="V3" s="15"/>
    </row>
    <row r="4" spans="1:22" s="60" customFormat="1" ht="30" customHeight="1">
      <c r="A4" s="285" t="s">
        <v>56</v>
      </c>
      <c r="B4" s="285"/>
      <c r="C4" s="285"/>
      <c r="D4" s="285"/>
      <c r="E4" s="285"/>
      <c r="F4" s="286" t="s">
        <v>202</v>
      </c>
      <c r="G4" s="286"/>
      <c r="H4" s="286"/>
      <c r="I4" s="286"/>
      <c r="J4" s="286"/>
      <c r="K4" s="286"/>
      <c r="L4" s="286"/>
      <c r="M4" s="286"/>
      <c r="T4" s="15"/>
      <c r="U4" s="15"/>
      <c r="V4" s="15"/>
    </row>
    <row r="5" spans="1:22" ht="17.25" customHeight="1">
      <c r="A5" s="16"/>
      <c r="B5" s="16"/>
      <c r="C5" s="16"/>
      <c r="D5" s="16"/>
      <c r="E5" s="16"/>
      <c r="F5" s="126" t="s">
        <v>20</v>
      </c>
      <c r="G5" s="126"/>
      <c r="H5" s="126"/>
      <c r="I5" s="126"/>
      <c r="J5" s="126"/>
      <c r="K5" s="126"/>
      <c r="L5" s="126"/>
      <c r="M5" s="126"/>
    </row>
    <row r="6" spans="1:22" ht="19.149999999999999" customHeight="1">
      <c r="A6" s="16"/>
      <c r="B6" s="16"/>
      <c r="C6" s="16"/>
      <c r="D6" s="16"/>
      <c r="E6" s="16"/>
      <c r="F6" s="6"/>
      <c r="G6" s="6"/>
      <c r="H6" s="6"/>
      <c r="I6" s="6"/>
      <c r="J6" s="21" t="s">
        <v>38</v>
      </c>
      <c r="K6" s="287"/>
      <c r="L6" s="287"/>
      <c r="M6" s="287"/>
    </row>
    <row r="7" spans="1:22" ht="15" customHeight="1">
      <c r="A7" s="17"/>
      <c r="B7" s="17"/>
      <c r="C7" s="17"/>
      <c r="D7" s="17"/>
      <c r="E7" s="17"/>
      <c r="F7" s="10"/>
      <c r="G7" s="10"/>
      <c r="H7" s="10"/>
      <c r="I7" s="10"/>
      <c r="J7" s="6"/>
      <c r="K7" s="6"/>
      <c r="L7" s="6"/>
      <c r="M7" s="6"/>
      <c r="P7" s="13"/>
      <c r="Q7" s="13"/>
      <c r="R7" s="13"/>
      <c r="S7" s="13"/>
    </row>
    <row r="8" spans="1:22" ht="16.899999999999999" customHeight="1">
      <c r="A8" s="127" t="s">
        <v>41</v>
      </c>
      <c r="B8" s="128"/>
      <c r="C8" s="129"/>
      <c r="D8" s="240">
        <v>30000</v>
      </c>
      <c r="E8" s="241"/>
      <c r="F8" s="241"/>
      <c r="G8" s="241"/>
      <c r="H8" s="137" t="s">
        <v>42</v>
      </c>
      <c r="I8" s="61"/>
      <c r="J8" s="61"/>
      <c r="K8" s="61"/>
      <c r="L8" s="61"/>
      <c r="M8" s="61"/>
      <c r="O8" s="39"/>
      <c r="P8" s="13"/>
      <c r="Q8" s="13"/>
      <c r="R8" s="13"/>
      <c r="S8" s="13"/>
      <c r="T8" s="41"/>
      <c r="U8" s="13"/>
      <c r="V8" s="13"/>
    </row>
    <row r="9" spans="1:22" ht="16.899999999999999" customHeight="1">
      <c r="A9" s="130"/>
      <c r="B9" s="131"/>
      <c r="C9" s="132"/>
      <c r="D9" s="242"/>
      <c r="E9" s="243"/>
      <c r="F9" s="243"/>
      <c r="G9" s="243"/>
      <c r="H9" s="138"/>
      <c r="I9" s="61"/>
      <c r="J9" s="61"/>
      <c r="K9" s="61"/>
      <c r="L9" s="61"/>
      <c r="M9" s="61"/>
      <c r="P9" s="13"/>
      <c r="Q9" s="13"/>
      <c r="R9" s="42"/>
      <c r="S9" s="41"/>
      <c r="T9" s="41"/>
      <c r="U9" s="13"/>
      <c r="V9" s="13"/>
    </row>
    <row r="10" spans="1:22" ht="15" customHeight="1">
      <c r="A10" s="34"/>
      <c r="B10" s="34"/>
      <c r="C10" s="35"/>
      <c r="D10" s="35"/>
      <c r="E10" s="33"/>
      <c r="F10" s="33"/>
      <c r="G10" s="31"/>
      <c r="H10" s="33"/>
      <c r="I10" s="33"/>
      <c r="J10" s="61"/>
      <c r="K10" s="61"/>
      <c r="L10" s="61"/>
      <c r="M10" s="61"/>
      <c r="P10" s="13"/>
      <c r="Q10" s="13"/>
      <c r="R10" s="13"/>
      <c r="S10" s="13"/>
    </row>
    <row r="11" spans="1:22" ht="20.45" customHeight="1">
      <c r="A11" s="223" t="s">
        <v>43</v>
      </c>
      <c r="B11" s="224"/>
      <c r="C11" s="224"/>
      <c r="D11" s="224"/>
      <c r="E11" s="224"/>
      <c r="F11" s="224"/>
      <c r="G11" s="224"/>
      <c r="H11" s="224"/>
      <c r="I11" s="224"/>
      <c r="J11" s="225"/>
      <c r="K11" s="226" t="s">
        <v>44</v>
      </c>
      <c r="L11" s="226"/>
      <c r="M11" s="226"/>
      <c r="P11" s="13"/>
      <c r="Q11" s="37"/>
      <c r="R11" s="9"/>
      <c r="S11" s="192"/>
      <c r="T11" s="192"/>
    </row>
    <row r="12" spans="1:22" ht="35.450000000000003" customHeight="1">
      <c r="A12" s="288" t="s">
        <v>204</v>
      </c>
      <c r="B12" s="289"/>
      <c r="C12" s="289"/>
      <c r="D12" s="289"/>
      <c r="E12" s="289"/>
      <c r="F12" s="289"/>
      <c r="G12" s="289"/>
      <c r="H12" s="289"/>
      <c r="I12" s="289"/>
      <c r="J12" s="290"/>
      <c r="K12" s="250">
        <f>ROUND(D8/1.1,0)</f>
        <v>27273</v>
      </c>
      <c r="L12" s="251"/>
      <c r="M12" s="252"/>
      <c r="P12" s="13"/>
      <c r="Q12" s="13"/>
      <c r="R12" s="13"/>
      <c r="S12" s="13"/>
      <c r="T12" s="13"/>
    </row>
    <row r="13" spans="1:22" ht="20.45" customHeight="1">
      <c r="G13" s="31"/>
      <c r="H13" s="31"/>
      <c r="I13" s="36"/>
      <c r="J13" s="79" t="s">
        <v>45</v>
      </c>
      <c r="K13" s="244">
        <f>$D$8-$K$12</f>
        <v>2727</v>
      </c>
      <c r="L13" s="244"/>
      <c r="M13" s="244"/>
      <c r="Q13" s="9"/>
      <c r="R13" s="37"/>
      <c r="S13" s="38"/>
      <c r="T13" s="9"/>
    </row>
    <row r="14" spans="1:22" ht="20.45" customHeight="1">
      <c r="G14" s="31"/>
      <c r="H14" s="31"/>
      <c r="I14" s="36"/>
      <c r="J14" s="79" t="s">
        <v>46</v>
      </c>
      <c r="K14" s="245">
        <f>SUM(K12:M13)</f>
        <v>30000</v>
      </c>
      <c r="L14" s="245"/>
      <c r="M14" s="245"/>
      <c r="P14" s="13"/>
      <c r="Q14" s="13"/>
      <c r="R14" s="13"/>
      <c r="S14" s="13"/>
      <c r="T14" s="13"/>
      <c r="U14" s="13"/>
    </row>
    <row r="15" spans="1:22" ht="20.45" customHeight="1">
      <c r="A15" s="181" t="s">
        <v>47</v>
      </c>
      <c r="B15" s="181"/>
      <c r="C15" s="181"/>
      <c r="D15" s="78" t="s">
        <v>45</v>
      </c>
      <c r="E15" s="181" t="s">
        <v>51</v>
      </c>
      <c r="F15" s="181"/>
      <c r="G15" s="79"/>
      <c r="H15" s="79"/>
      <c r="I15" s="79"/>
      <c r="J15" s="43"/>
      <c r="K15" s="55"/>
      <c r="L15" s="55"/>
      <c r="M15" s="55"/>
      <c r="P15" s="13"/>
      <c r="Q15" s="13"/>
      <c r="R15" s="13"/>
      <c r="S15" s="13"/>
      <c r="T15" s="13"/>
      <c r="U15" s="13"/>
    </row>
    <row r="16" spans="1:22" ht="20.45" customHeight="1" thickBot="1">
      <c r="A16" s="182" t="s">
        <v>48</v>
      </c>
      <c r="B16" s="182"/>
      <c r="C16" s="182"/>
      <c r="D16" s="84">
        <f>$K$13</f>
        <v>2727</v>
      </c>
      <c r="E16" s="183">
        <f>$K$12</f>
        <v>27273</v>
      </c>
      <c r="F16" s="183"/>
      <c r="G16" s="79"/>
      <c r="H16" s="79"/>
      <c r="I16" s="184" t="s">
        <v>50</v>
      </c>
      <c r="J16" s="185"/>
      <c r="K16" s="246">
        <f>ROUNDDOWN(K12*0.1021,0)</f>
        <v>2784</v>
      </c>
      <c r="L16" s="246"/>
      <c r="M16" s="246"/>
      <c r="P16" s="13"/>
      <c r="Q16" s="13"/>
      <c r="R16" s="13"/>
      <c r="S16" s="13"/>
      <c r="T16" s="13"/>
      <c r="U16" s="13"/>
    </row>
    <row r="17" spans="1:22" ht="20.45" customHeight="1" thickBot="1">
      <c r="A17" s="182" t="s">
        <v>49</v>
      </c>
      <c r="B17" s="182"/>
      <c r="C17" s="182"/>
      <c r="D17" s="77" t="s">
        <v>53</v>
      </c>
      <c r="E17" s="208" t="s">
        <v>53</v>
      </c>
      <c r="F17" s="208"/>
      <c r="G17" s="79"/>
      <c r="H17" s="79"/>
      <c r="I17" s="209" t="s">
        <v>35</v>
      </c>
      <c r="J17" s="209"/>
      <c r="K17" s="247">
        <f>$D$8-$K$16</f>
        <v>27216</v>
      </c>
      <c r="L17" s="248"/>
      <c r="M17" s="249"/>
    </row>
    <row r="18" spans="1:22" ht="20.45" customHeight="1" thickBot="1">
      <c r="A18" s="18"/>
      <c r="B18" s="18"/>
      <c r="C18" s="18"/>
      <c r="D18" s="18"/>
      <c r="E18" s="18"/>
      <c r="F18" s="9"/>
      <c r="G18" s="9"/>
      <c r="H18" s="9"/>
      <c r="I18" s="9"/>
      <c r="J18" s="9"/>
      <c r="K18" s="9"/>
      <c r="L18" s="9"/>
      <c r="M18" s="9"/>
    </row>
    <row r="19" spans="1:22" ht="20.100000000000001" customHeight="1">
      <c r="A19" s="174" t="s">
        <v>13</v>
      </c>
      <c r="B19" s="175"/>
      <c r="C19" s="180" t="s">
        <v>18</v>
      </c>
      <c r="D19" s="180"/>
      <c r="E19" s="266" t="s">
        <v>205</v>
      </c>
      <c r="F19" s="266"/>
      <c r="G19" s="266"/>
      <c r="H19" s="266"/>
      <c r="I19" s="266"/>
      <c r="J19" s="266"/>
      <c r="K19" s="266"/>
      <c r="L19" s="266"/>
      <c r="M19" s="267"/>
    </row>
    <row r="20" spans="1:22" ht="30" customHeight="1">
      <c r="A20" s="176"/>
      <c r="B20" s="177"/>
      <c r="C20" s="186" t="s">
        <v>3</v>
      </c>
      <c r="D20" s="187"/>
      <c r="E20" s="268" t="s">
        <v>206</v>
      </c>
      <c r="F20" s="268"/>
      <c r="G20" s="268"/>
      <c r="H20" s="268"/>
      <c r="I20" s="268"/>
      <c r="J20" s="268"/>
      <c r="K20" s="268"/>
      <c r="L20" s="268"/>
      <c r="M20" s="269"/>
    </row>
    <row r="21" spans="1:22" ht="15" customHeight="1">
      <c r="A21" s="176"/>
      <c r="B21" s="177"/>
      <c r="C21" s="214" t="s">
        <v>2</v>
      </c>
      <c r="D21" s="214"/>
      <c r="E21" s="259" t="s">
        <v>207</v>
      </c>
      <c r="F21" s="259"/>
      <c r="G21" s="259"/>
      <c r="H21" s="259"/>
      <c r="I21" s="259"/>
      <c r="J21" s="259"/>
      <c r="K21" s="260"/>
      <c r="L21" s="217" t="s">
        <v>10</v>
      </c>
      <c r="M21" s="218"/>
    </row>
    <row r="22" spans="1:22" ht="30" customHeight="1">
      <c r="A22" s="176"/>
      <c r="B22" s="177"/>
      <c r="C22" s="186" t="s">
        <v>4</v>
      </c>
      <c r="D22" s="187"/>
      <c r="E22" s="258" t="s">
        <v>208</v>
      </c>
      <c r="F22" s="258"/>
      <c r="G22" s="258"/>
      <c r="H22" s="258"/>
      <c r="I22" s="258"/>
      <c r="J22" s="258"/>
      <c r="K22" s="258"/>
      <c r="L22" s="293" t="s">
        <v>211</v>
      </c>
      <c r="M22" s="294"/>
    </row>
    <row r="23" spans="1:22" ht="30" customHeight="1">
      <c r="A23" s="178"/>
      <c r="B23" s="179"/>
      <c r="C23" s="143" t="s">
        <v>31</v>
      </c>
      <c r="D23" s="144"/>
      <c r="E23" s="295" t="s">
        <v>209</v>
      </c>
      <c r="F23" s="296"/>
      <c r="G23" s="296"/>
      <c r="H23" s="296"/>
      <c r="I23" s="296"/>
      <c r="J23" s="56" t="s">
        <v>32</v>
      </c>
      <c r="K23" s="255" t="s">
        <v>210</v>
      </c>
      <c r="L23" s="256"/>
      <c r="M23" s="257"/>
    </row>
    <row r="24" spans="1:22" s="60" customFormat="1" ht="18" customHeight="1">
      <c r="A24" s="150" t="s">
        <v>17</v>
      </c>
      <c r="B24" s="151"/>
      <c r="C24" s="151"/>
      <c r="D24" s="151"/>
      <c r="E24" s="151" t="s">
        <v>11</v>
      </c>
      <c r="F24" s="152"/>
      <c r="G24" s="81" t="s">
        <v>14</v>
      </c>
      <c r="H24" s="151" t="s">
        <v>5</v>
      </c>
      <c r="I24" s="151"/>
      <c r="J24" s="81" t="s">
        <v>6</v>
      </c>
      <c r="K24" s="151" t="s">
        <v>7</v>
      </c>
      <c r="L24" s="151"/>
      <c r="M24" s="153"/>
      <c r="S24" s="45"/>
      <c r="T24" s="45"/>
      <c r="U24" s="15"/>
      <c r="V24" s="15"/>
    </row>
    <row r="25" spans="1:22" s="60" customFormat="1" ht="12.75">
      <c r="A25" s="275" t="s">
        <v>212</v>
      </c>
      <c r="B25" s="276"/>
      <c r="C25" s="276"/>
      <c r="D25" s="276"/>
      <c r="E25" s="276" t="s">
        <v>213</v>
      </c>
      <c r="F25" s="276"/>
      <c r="G25" s="279" t="s">
        <v>214</v>
      </c>
      <c r="H25" s="281">
        <v>1234567</v>
      </c>
      <c r="I25" s="281"/>
      <c r="J25" s="291" t="s">
        <v>215</v>
      </c>
      <c r="K25" s="236" t="s">
        <v>207</v>
      </c>
      <c r="L25" s="236"/>
      <c r="M25" s="237"/>
      <c r="S25" s="45"/>
      <c r="T25" s="45"/>
      <c r="U25" s="15"/>
      <c r="V25" s="15"/>
    </row>
    <row r="26" spans="1:22" s="60" customFormat="1" ht="30" customHeight="1" thickBot="1">
      <c r="A26" s="277"/>
      <c r="B26" s="278"/>
      <c r="C26" s="278"/>
      <c r="D26" s="278"/>
      <c r="E26" s="278"/>
      <c r="F26" s="278"/>
      <c r="G26" s="280"/>
      <c r="H26" s="282"/>
      <c r="I26" s="282"/>
      <c r="J26" s="292"/>
      <c r="K26" s="238" t="s">
        <v>208</v>
      </c>
      <c r="L26" s="238"/>
      <c r="M26" s="239"/>
      <c r="S26" s="46"/>
      <c r="T26" s="46"/>
      <c r="U26" s="15"/>
      <c r="V26" s="15"/>
    </row>
    <row r="27" spans="1:22" s="29" customFormat="1" ht="12.75">
      <c r="A27" s="168" t="s">
        <v>33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T27" s="30"/>
      <c r="U27" s="30"/>
      <c r="V27" s="30"/>
    </row>
    <row r="28" spans="1:22" s="29" customFormat="1" ht="15" customHeight="1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T28" s="30"/>
      <c r="U28" s="30"/>
      <c r="V28" s="30"/>
    </row>
    <row r="29" spans="1:22" ht="15" customHeight="1">
      <c r="A29" s="19"/>
      <c r="B29" s="19"/>
      <c r="C29" s="19"/>
      <c r="D29" s="19"/>
      <c r="E29" s="19"/>
      <c r="F29" s="7"/>
      <c r="G29" s="7"/>
      <c r="H29" s="7"/>
      <c r="I29" s="7"/>
      <c r="J29" s="7"/>
      <c r="K29" s="7"/>
      <c r="L29" s="7"/>
      <c r="M29" s="7"/>
    </row>
    <row r="30" spans="1:22" ht="17.25">
      <c r="A30" s="139" t="s">
        <v>197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</row>
    <row r="31" spans="1:22" ht="30" customHeight="1">
      <c r="A31" s="98" t="s">
        <v>54</v>
      </c>
      <c r="B31" s="99"/>
      <c r="C31" s="270" t="s">
        <v>219</v>
      </c>
      <c r="D31" s="271"/>
      <c r="E31" s="300" t="s">
        <v>220</v>
      </c>
      <c r="F31" s="301"/>
      <c r="G31" s="301"/>
      <c r="H31" s="302"/>
      <c r="J31" s="44" t="s">
        <v>0</v>
      </c>
      <c r="K31" s="297" t="s">
        <v>216</v>
      </c>
      <c r="L31" s="298"/>
      <c r="M31" s="299"/>
    </row>
    <row r="32" spans="1:22" ht="30" customHeight="1">
      <c r="A32" s="98" t="s">
        <v>55</v>
      </c>
      <c r="B32" s="99"/>
      <c r="C32" s="196"/>
      <c r="D32" s="196"/>
      <c r="E32" s="196"/>
      <c r="F32" s="196"/>
      <c r="G32" s="196"/>
      <c r="H32" s="197"/>
      <c r="J32" s="44" t="s">
        <v>30</v>
      </c>
      <c r="K32" s="193" t="s">
        <v>217</v>
      </c>
      <c r="L32" s="194"/>
      <c r="M32" s="195"/>
    </row>
    <row r="33" spans="1:22" ht="30" customHeight="1">
      <c r="A33" s="106" t="s">
        <v>196</v>
      </c>
      <c r="B33" s="107"/>
      <c r="C33" s="198"/>
      <c r="D33" s="198"/>
      <c r="E33" s="198"/>
      <c r="F33" s="198"/>
      <c r="G33" s="198"/>
      <c r="H33" s="199"/>
      <c r="J33" s="44" t="s">
        <v>9</v>
      </c>
      <c r="K33" s="193" t="s">
        <v>218</v>
      </c>
      <c r="L33" s="194"/>
      <c r="M33" s="195"/>
    </row>
    <row r="34" spans="1:22" s="60" customFormat="1" ht="30" customHeight="1" thickBot="1">
      <c r="A34" s="111" t="s">
        <v>15</v>
      </c>
      <c r="B34" s="112"/>
      <c r="C34" s="200"/>
      <c r="D34" s="200"/>
      <c r="E34" s="200"/>
      <c r="F34" s="200"/>
      <c r="G34" s="200"/>
      <c r="H34" s="201"/>
      <c r="I34" s="52"/>
      <c r="J34" s="53"/>
      <c r="K34" s="53"/>
      <c r="L34" s="54"/>
      <c r="M34" s="54"/>
      <c r="Q34" s="45"/>
      <c r="R34" s="45"/>
      <c r="T34" s="45"/>
      <c r="U34" s="45"/>
      <c r="V34" s="15"/>
    </row>
    <row r="35" spans="1:22" ht="30" customHeight="1" thickBot="1">
      <c r="A35" s="116" t="s">
        <v>1</v>
      </c>
      <c r="B35" s="117"/>
      <c r="C35" s="202" t="s">
        <v>201</v>
      </c>
      <c r="D35" s="202"/>
      <c r="E35" s="202"/>
      <c r="F35" s="202"/>
      <c r="G35" s="202"/>
      <c r="H35" s="203"/>
      <c r="I35" s="52"/>
      <c r="J35" s="53"/>
      <c r="K35" s="53"/>
      <c r="L35" s="54"/>
      <c r="M35" s="54"/>
    </row>
    <row r="36" spans="1:22" ht="10.9" customHeight="1">
      <c r="A36" s="16"/>
      <c r="B36" s="16"/>
      <c r="C36" s="16"/>
      <c r="D36" s="16"/>
    </row>
    <row r="37" spans="1:22" s="60" customFormat="1" ht="15" customHeight="1">
      <c r="A37" s="60" t="s">
        <v>16</v>
      </c>
      <c r="B37" s="24"/>
      <c r="P37" s="45"/>
      <c r="Q37" s="45"/>
      <c r="R37" s="45"/>
      <c r="T37" s="46"/>
      <c r="U37" s="46"/>
      <c r="V37" s="15"/>
    </row>
    <row r="38" spans="1:22" s="60" customFormat="1" ht="15" customHeight="1">
      <c r="B38" s="24"/>
      <c r="P38" s="45"/>
      <c r="Q38" s="45"/>
      <c r="R38" s="45"/>
      <c r="T38" s="46"/>
      <c r="U38" s="46"/>
      <c r="V38" s="15"/>
    </row>
    <row r="39" spans="1:22" s="60" customFormat="1" ht="15" customHeight="1">
      <c r="B39" s="24"/>
      <c r="P39" s="45"/>
      <c r="Q39" s="45"/>
      <c r="R39" s="45"/>
      <c r="T39" s="46"/>
      <c r="U39" s="46"/>
      <c r="V39" s="15"/>
    </row>
    <row r="40" spans="1:22" ht="12.6" customHeight="1">
      <c r="A40" s="45"/>
      <c r="B40" s="45"/>
      <c r="C40" s="45"/>
      <c r="D40" s="59"/>
      <c r="G40" s="20"/>
      <c r="I40" s="86" t="s">
        <v>52</v>
      </c>
      <c r="J40" s="87"/>
      <c r="K40" s="88"/>
      <c r="L40" s="121" t="s">
        <v>8</v>
      </c>
      <c r="M40" s="122"/>
    </row>
    <row r="41" spans="1:22" ht="13.5">
      <c r="A41" s="69"/>
      <c r="B41" s="69" t="s">
        <v>12</v>
      </c>
      <c r="C41" s="70"/>
      <c r="D41" s="71"/>
      <c r="G41" s="16"/>
      <c r="I41" s="89"/>
      <c r="J41" s="90"/>
      <c r="K41" s="91"/>
      <c r="L41" s="123"/>
      <c r="M41" s="122"/>
    </row>
    <row r="42" spans="1:22" ht="13.15" customHeight="1">
      <c r="A42" s="72" t="s">
        <v>195</v>
      </c>
      <c r="B42" s="69" t="s">
        <v>40</v>
      </c>
      <c r="C42" s="73"/>
      <c r="D42" s="73"/>
      <c r="E42" s="61"/>
      <c r="F42" s="47"/>
      <c r="G42" s="47"/>
      <c r="H42" s="47"/>
      <c r="I42" s="92"/>
      <c r="J42" s="93"/>
      <c r="K42" s="94"/>
      <c r="L42" s="123"/>
      <c r="M42" s="122"/>
      <c r="P42" s="13"/>
      <c r="Q42" s="13"/>
      <c r="R42" s="13"/>
      <c r="S42" s="13"/>
    </row>
    <row r="43" spans="1:22" ht="13.5">
      <c r="A43" s="72" t="s">
        <v>195</v>
      </c>
      <c r="B43" s="74" t="s">
        <v>39</v>
      </c>
      <c r="C43" s="73"/>
      <c r="D43" s="73"/>
      <c r="E43" s="48"/>
      <c r="F43" s="47"/>
      <c r="G43" s="47"/>
      <c r="H43" s="47"/>
      <c r="I43" s="92"/>
      <c r="J43" s="93"/>
      <c r="K43" s="94"/>
      <c r="L43" s="123"/>
      <c r="M43" s="122"/>
      <c r="P43" s="13"/>
      <c r="Q43" s="13"/>
      <c r="R43" s="13"/>
      <c r="S43" s="13"/>
    </row>
    <row r="44" spans="1:22" ht="48" customHeight="1">
      <c r="F44" s="61"/>
      <c r="G44" s="59"/>
      <c r="I44" s="95"/>
      <c r="J44" s="96"/>
      <c r="K44" s="97"/>
      <c r="L44" s="123"/>
      <c r="M44" s="122"/>
      <c r="P44" s="13"/>
      <c r="Q44" s="13"/>
      <c r="R44" s="13"/>
      <c r="S44" s="13"/>
    </row>
    <row r="45" spans="1:22" ht="16.899999999999999" customHeight="1">
      <c r="F45" s="61"/>
      <c r="G45" s="59"/>
      <c r="J45" s="59"/>
      <c r="L45" s="59"/>
      <c r="M45" s="66"/>
      <c r="P45" s="13"/>
      <c r="Q45" s="13"/>
      <c r="R45" s="13"/>
      <c r="S45" s="13"/>
    </row>
    <row r="46" spans="1:22" ht="30" customHeight="1">
      <c r="A46" s="11" t="s">
        <v>37</v>
      </c>
      <c r="B46" s="60"/>
      <c r="C46" s="60"/>
      <c r="M46" s="8" t="s">
        <v>199</v>
      </c>
    </row>
    <row r="47" spans="1:22" ht="21">
      <c r="A47" s="220" t="s">
        <v>19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</row>
    <row r="48" spans="1:22" s="60" customFormat="1" ht="21.75" customHeight="1">
      <c r="A48" s="222" t="s">
        <v>34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T48" s="15"/>
      <c r="U48" s="15"/>
      <c r="V48" s="15"/>
    </row>
    <row r="49" spans="1:22" s="60" customFormat="1" ht="30" customHeight="1">
      <c r="A49" s="124" t="str">
        <f>$A$4</f>
        <v>　年　　　　月　　　　日</v>
      </c>
      <c r="B49" s="124"/>
      <c r="C49" s="124"/>
      <c r="D49" s="124"/>
      <c r="E49" s="124"/>
      <c r="F49" s="125" t="str">
        <f>$F$4</f>
        <v>　　　　　　　　　　　　　　　　　　　　　　　　　　　</v>
      </c>
      <c r="G49" s="125"/>
      <c r="H49" s="125"/>
      <c r="I49" s="125"/>
      <c r="J49" s="125"/>
      <c r="K49" s="125"/>
      <c r="L49" s="125"/>
      <c r="M49" s="125"/>
      <c r="T49" s="15"/>
      <c r="U49" s="15"/>
      <c r="V49" s="15"/>
    </row>
    <row r="50" spans="1:22" ht="17.25" customHeight="1">
      <c r="A50" s="16"/>
      <c r="B50" s="16"/>
      <c r="C50" s="16"/>
      <c r="D50" s="16"/>
      <c r="E50" s="16"/>
      <c r="F50" s="126"/>
      <c r="G50" s="126"/>
      <c r="H50" s="126"/>
      <c r="I50" s="126"/>
      <c r="J50" s="126"/>
      <c r="K50" s="126"/>
      <c r="L50" s="126"/>
      <c r="M50" s="126"/>
    </row>
    <row r="51" spans="1:22" ht="19.149999999999999" customHeight="1">
      <c r="A51" s="16"/>
      <c r="B51" s="16"/>
      <c r="C51" s="16"/>
      <c r="D51" s="16"/>
      <c r="E51" s="16"/>
      <c r="F51" s="6"/>
      <c r="G51" s="6"/>
      <c r="H51" s="6"/>
      <c r="I51" s="6"/>
      <c r="J51" s="21" t="s">
        <v>38</v>
      </c>
      <c r="K51" s="219" t="str">
        <f>IF($K$6="","",$K$6)</f>
        <v/>
      </c>
      <c r="L51" s="219"/>
      <c r="M51" s="219"/>
    </row>
    <row r="52" spans="1:22" ht="15" customHeight="1">
      <c r="A52" s="17"/>
      <c r="B52" s="17"/>
      <c r="C52" s="17"/>
      <c r="D52" s="17"/>
      <c r="E52" s="17"/>
      <c r="F52" s="10"/>
      <c r="G52" s="10"/>
      <c r="H52" s="10"/>
      <c r="I52" s="10"/>
      <c r="J52" s="6"/>
      <c r="K52" s="6"/>
      <c r="L52" s="6"/>
      <c r="M52" s="6"/>
      <c r="P52" s="13"/>
      <c r="Q52" s="13"/>
      <c r="R52" s="13"/>
      <c r="S52" s="13"/>
    </row>
    <row r="53" spans="1:22" ht="16.899999999999999" customHeight="1">
      <c r="A53" s="127" t="s">
        <v>41</v>
      </c>
      <c r="B53" s="128"/>
      <c r="C53" s="129"/>
      <c r="D53" s="133">
        <f>$D$8</f>
        <v>30000</v>
      </c>
      <c r="E53" s="134"/>
      <c r="F53" s="134"/>
      <c r="G53" s="134"/>
      <c r="H53" s="137" t="s">
        <v>42</v>
      </c>
      <c r="I53" s="61"/>
      <c r="J53" s="61"/>
      <c r="K53" s="61"/>
      <c r="L53" s="61"/>
      <c r="M53" s="61"/>
      <c r="O53" s="39"/>
      <c r="P53" s="13"/>
      <c r="Q53" s="13"/>
      <c r="R53" s="13"/>
      <c r="S53" s="13"/>
      <c r="T53" s="41"/>
      <c r="U53" s="13"/>
      <c r="V53" s="13"/>
    </row>
    <row r="54" spans="1:22" ht="16.899999999999999" customHeight="1">
      <c r="A54" s="130"/>
      <c r="B54" s="131"/>
      <c r="C54" s="132"/>
      <c r="D54" s="135"/>
      <c r="E54" s="136"/>
      <c r="F54" s="136"/>
      <c r="G54" s="136"/>
      <c r="H54" s="138"/>
      <c r="I54" s="61"/>
      <c r="J54" s="61"/>
      <c r="K54" s="61"/>
      <c r="L54" s="61"/>
      <c r="M54" s="61"/>
      <c r="P54" s="13"/>
      <c r="Q54" s="13"/>
      <c r="R54" s="42"/>
      <c r="S54" s="41"/>
      <c r="T54" s="41"/>
      <c r="U54" s="13"/>
      <c r="V54" s="13"/>
    </row>
    <row r="55" spans="1:22" ht="15" customHeight="1">
      <c r="A55" s="34"/>
      <c r="B55" s="34"/>
      <c r="C55" s="35"/>
      <c r="D55" s="35"/>
      <c r="E55" s="33"/>
      <c r="F55" s="33"/>
      <c r="G55" s="31"/>
      <c r="H55" s="33"/>
      <c r="I55" s="33"/>
      <c r="J55" s="61"/>
      <c r="K55" s="61"/>
      <c r="L55" s="61"/>
      <c r="M55" s="61"/>
      <c r="P55" s="13"/>
      <c r="Q55" s="13"/>
      <c r="R55" s="13"/>
      <c r="S55" s="13"/>
    </row>
    <row r="56" spans="1:22" ht="20.45" customHeight="1">
      <c r="A56" s="223" t="s">
        <v>43</v>
      </c>
      <c r="B56" s="224"/>
      <c r="C56" s="224"/>
      <c r="D56" s="224"/>
      <c r="E56" s="224"/>
      <c r="F56" s="224"/>
      <c r="G56" s="224"/>
      <c r="H56" s="224"/>
      <c r="I56" s="224"/>
      <c r="J56" s="225"/>
      <c r="K56" s="226" t="s">
        <v>44</v>
      </c>
      <c r="L56" s="226"/>
      <c r="M56" s="226"/>
      <c r="P56" s="13"/>
      <c r="Q56" s="37"/>
      <c r="R56" s="9"/>
      <c r="S56" s="192"/>
      <c r="T56" s="192"/>
    </row>
    <row r="57" spans="1:22" ht="35.450000000000003" customHeight="1">
      <c r="A57" s="227" t="str">
        <f>$A$12</f>
        <v>4月分指導の謝礼金支払いのため。</v>
      </c>
      <c r="B57" s="228"/>
      <c r="C57" s="228"/>
      <c r="D57" s="228"/>
      <c r="E57" s="228"/>
      <c r="F57" s="228"/>
      <c r="G57" s="228"/>
      <c r="H57" s="228"/>
      <c r="I57" s="228"/>
      <c r="J57" s="229"/>
      <c r="K57" s="230">
        <f>ROUND(D53/1.1,0)</f>
        <v>27273</v>
      </c>
      <c r="L57" s="231"/>
      <c r="M57" s="232"/>
      <c r="P57" s="13"/>
      <c r="Q57" s="13"/>
      <c r="R57" s="13"/>
      <c r="S57" s="13"/>
      <c r="T57" s="13"/>
    </row>
    <row r="58" spans="1:22" ht="20.45" customHeight="1">
      <c r="G58" s="31"/>
      <c r="H58" s="31"/>
      <c r="I58" s="36"/>
      <c r="J58" s="79" t="s">
        <v>45</v>
      </c>
      <c r="K58" s="233">
        <f>$D$53-$K$57</f>
        <v>2727</v>
      </c>
      <c r="L58" s="233"/>
      <c r="M58" s="233"/>
      <c r="Q58" s="9"/>
      <c r="R58" s="37"/>
      <c r="S58" s="38"/>
      <c r="T58" s="9"/>
    </row>
    <row r="59" spans="1:22" ht="20.45" customHeight="1">
      <c r="G59" s="31"/>
      <c r="H59" s="31"/>
      <c r="I59" s="36"/>
      <c r="J59" s="79" t="s">
        <v>46</v>
      </c>
      <c r="K59" s="140">
        <f>SUM(K57:M58)</f>
        <v>30000</v>
      </c>
      <c r="L59" s="140"/>
      <c r="M59" s="140"/>
      <c r="P59" s="13"/>
      <c r="Q59" s="13"/>
      <c r="R59" s="13"/>
      <c r="S59" s="13"/>
      <c r="T59" s="13"/>
      <c r="U59" s="13"/>
    </row>
    <row r="60" spans="1:22" ht="20.45" customHeight="1">
      <c r="A60" s="181" t="s">
        <v>47</v>
      </c>
      <c r="B60" s="181"/>
      <c r="C60" s="181"/>
      <c r="D60" s="78" t="s">
        <v>45</v>
      </c>
      <c r="E60" s="181" t="s">
        <v>51</v>
      </c>
      <c r="F60" s="181"/>
      <c r="G60" s="79"/>
      <c r="H60" s="79"/>
      <c r="I60" s="79"/>
      <c r="J60" s="43"/>
      <c r="K60" s="55"/>
      <c r="L60" s="55"/>
      <c r="M60" s="55"/>
      <c r="P60" s="13"/>
      <c r="Q60" s="13"/>
      <c r="R60" s="13"/>
      <c r="S60" s="13"/>
      <c r="T60" s="13"/>
      <c r="U60" s="13"/>
    </row>
    <row r="61" spans="1:22" ht="20.45" customHeight="1" thickBot="1">
      <c r="A61" s="182" t="s">
        <v>48</v>
      </c>
      <c r="B61" s="182"/>
      <c r="C61" s="182"/>
      <c r="D61" s="84">
        <f>$K$58</f>
        <v>2727</v>
      </c>
      <c r="E61" s="183">
        <f>$K$57</f>
        <v>27273</v>
      </c>
      <c r="F61" s="183"/>
      <c r="G61" s="79"/>
      <c r="H61" s="79"/>
      <c r="I61" s="184" t="s">
        <v>50</v>
      </c>
      <c r="J61" s="185"/>
      <c r="K61" s="207">
        <f>ROUNDDOWN(K57*0.1021,0)</f>
        <v>2784</v>
      </c>
      <c r="L61" s="207"/>
      <c r="M61" s="207"/>
      <c r="P61" s="13"/>
      <c r="Q61" s="13"/>
      <c r="R61" s="13"/>
      <c r="S61" s="13"/>
      <c r="T61" s="13"/>
      <c r="U61" s="13"/>
    </row>
    <row r="62" spans="1:22" ht="20.45" customHeight="1" thickBot="1">
      <c r="A62" s="182" t="s">
        <v>49</v>
      </c>
      <c r="B62" s="182"/>
      <c r="C62" s="182"/>
      <c r="D62" s="77" t="s">
        <v>53</v>
      </c>
      <c r="E62" s="208" t="s">
        <v>53</v>
      </c>
      <c r="F62" s="208"/>
      <c r="G62" s="79"/>
      <c r="H62" s="79"/>
      <c r="I62" s="209" t="s">
        <v>35</v>
      </c>
      <c r="J62" s="209"/>
      <c r="K62" s="204">
        <f>$D$53-$K$61</f>
        <v>27216</v>
      </c>
      <c r="L62" s="205"/>
      <c r="M62" s="206"/>
    </row>
    <row r="63" spans="1:22" ht="20.45" customHeight="1" thickBot="1">
      <c r="A63" s="18"/>
      <c r="B63" s="18"/>
      <c r="C63" s="18"/>
      <c r="D63" s="18"/>
      <c r="E63" s="18"/>
      <c r="F63" s="9"/>
      <c r="G63" s="9"/>
      <c r="H63" s="9"/>
      <c r="I63" s="9"/>
      <c r="J63" s="9"/>
      <c r="K63" s="9"/>
      <c r="L63" s="9"/>
      <c r="M63" s="9"/>
    </row>
    <row r="64" spans="1:22" ht="20.100000000000001" customHeight="1">
      <c r="A64" s="174" t="s">
        <v>13</v>
      </c>
      <c r="B64" s="175"/>
      <c r="C64" s="180" t="s">
        <v>18</v>
      </c>
      <c r="D64" s="180"/>
      <c r="E64" s="210" t="str">
        <f>IF($E$19="","",$E$19)</f>
        <v>〒123-4567</v>
      </c>
      <c r="F64" s="210"/>
      <c r="G64" s="210"/>
      <c r="H64" s="210"/>
      <c r="I64" s="210"/>
      <c r="J64" s="210"/>
      <c r="K64" s="210"/>
      <c r="L64" s="210"/>
      <c r="M64" s="211"/>
    </row>
    <row r="65" spans="1:22" ht="30" customHeight="1">
      <c r="A65" s="176"/>
      <c r="B65" s="177"/>
      <c r="C65" s="186" t="s">
        <v>3</v>
      </c>
      <c r="D65" s="187"/>
      <c r="E65" s="212" t="str">
        <f>IF($E$20="","",$E$20)</f>
        <v>大阪府●●市××町●丁目▲-■</v>
      </c>
      <c r="F65" s="212"/>
      <c r="G65" s="212"/>
      <c r="H65" s="212"/>
      <c r="I65" s="212"/>
      <c r="J65" s="212"/>
      <c r="K65" s="212"/>
      <c r="L65" s="212"/>
      <c r="M65" s="213"/>
    </row>
    <row r="66" spans="1:22" ht="15" customHeight="1">
      <c r="A66" s="176"/>
      <c r="B66" s="177"/>
      <c r="C66" s="214" t="s">
        <v>2</v>
      </c>
      <c r="D66" s="214"/>
      <c r="E66" s="215" t="str">
        <f>IF($E$21="","",$E$21)</f>
        <v>オイダイ　イチロウ</v>
      </c>
      <c r="F66" s="215"/>
      <c r="G66" s="215"/>
      <c r="H66" s="215"/>
      <c r="I66" s="215"/>
      <c r="J66" s="215"/>
      <c r="K66" s="216"/>
      <c r="L66" s="217" t="s">
        <v>10</v>
      </c>
      <c r="M66" s="218"/>
    </row>
    <row r="67" spans="1:22" ht="30" customHeight="1">
      <c r="A67" s="176"/>
      <c r="B67" s="177"/>
      <c r="C67" s="186" t="s">
        <v>4</v>
      </c>
      <c r="D67" s="187"/>
      <c r="E67" s="188" t="str">
        <f>IF($E$22="","",$E$22)</f>
        <v>追大　一郎</v>
      </c>
      <c r="F67" s="188"/>
      <c r="G67" s="188"/>
      <c r="H67" s="188"/>
      <c r="I67" s="188"/>
      <c r="J67" s="188"/>
      <c r="K67" s="188"/>
      <c r="L67" s="141" t="str">
        <f>IF($L$22="","",$L$22)</f>
        <v>****年**月**日</v>
      </c>
      <c r="M67" s="142"/>
    </row>
    <row r="68" spans="1:22" ht="30" customHeight="1">
      <c r="A68" s="178"/>
      <c r="B68" s="179"/>
      <c r="C68" s="143" t="s">
        <v>31</v>
      </c>
      <c r="D68" s="144"/>
      <c r="E68" s="145" t="str">
        <f>IF($E$23="","",$E$23)</f>
        <v>*****＠***.jp</v>
      </c>
      <c r="F68" s="146"/>
      <c r="G68" s="146"/>
      <c r="H68" s="146"/>
      <c r="I68" s="146"/>
      <c r="J68" s="56" t="s">
        <v>32</v>
      </c>
      <c r="K68" s="147" t="str">
        <f>IF($K$23="","",$K$23)</f>
        <v>***-***-*****</v>
      </c>
      <c r="L68" s="148"/>
      <c r="M68" s="149"/>
    </row>
    <row r="69" spans="1:22" s="60" customFormat="1" ht="18" customHeight="1">
      <c r="A69" s="150" t="s">
        <v>17</v>
      </c>
      <c r="B69" s="151"/>
      <c r="C69" s="151"/>
      <c r="D69" s="151"/>
      <c r="E69" s="151" t="s">
        <v>11</v>
      </c>
      <c r="F69" s="152"/>
      <c r="G69" s="81" t="s">
        <v>14</v>
      </c>
      <c r="H69" s="151" t="s">
        <v>5</v>
      </c>
      <c r="I69" s="151"/>
      <c r="J69" s="81" t="s">
        <v>6</v>
      </c>
      <c r="K69" s="151" t="s">
        <v>7</v>
      </c>
      <c r="L69" s="151"/>
      <c r="M69" s="153"/>
      <c r="S69" s="45"/>
      <c r="T69" s="45"/>
      <c r="U69" s="15"/>
      <c r="V69" s="15"/>
    </row>
    <row r="70" spans="1:22" s="60" customFormat="1" ht="12.75">
      <c r="A70" s="154" t="str">
        <f>IF($A$25="","",$A$25)</f>
        <v>●●銀行</v>
      </c>
      <c r="B70" s="155"/>
      <c r="C70" s="155"/>
      <c r="D70" s="155"/>
      <c r="E70" s="155" t="str">
        <f>IF($E$25="","",$E$25)</f>
        <v>××支店</v>
      </c>
      <c r="F70" s="155"/>
      <c r="G70" s="158" t="str">
        <f>IF($G$25="","",$G$25)</f>
        <v>普通</v>
      </c>
      <c r="H70" s="160">
        <f>IF($H$25="","",$H$25)</f>
        <v>1234567</v>
      </c>
      <c r="I70" s="160"/>
      <c r="J70" s="162" t="str">
        <f>$J$25</f>
        <v>本人</v>
      </c>
      <c r="K70" s="164" t="str">
        <f>IF($K$25="","",$K$25)</f>
        <v>オイダイ　イチロウ</v>
      </c>
      <c r="L70" s="164"/>
      <c r="M70" s="165"/>
      <c r="S70" s="45"/>
      <c r="T70" s="45"/>
      <c r="U70" s="15"/>
      <c r="V70" s="15"/>
    </row>
    <row r="71" spans="1:22" s="60" customFormat="1" ht="30" customHeight="1" thickBot="1">
      <c r="A71" s="156"/>
      <c r="B71" s="157"/>
      <c r="C71" s="157"/>
      <c r="D71" s="157"/>
      <c r="E71" s="157"/>
      <c r="F71" s="157"/>
      <c r="G71" s="159"/>
      <c r="H71" s="161"/>
      <c r="I71" s="161"/>
      <c r="J71" s="163"/>
      <c r="K71" s="166" t="str">
        <f>IF($K$26="","",$K$26)</f>
        <v>追大　一郎</v>
      </c>
      <c r="L71" s="166"/>
      <c r="M71" s="167"/>
      <c r="S71" s="46"/>
      <c r="T71" s="46"/>
      <c r="U71" s="15"/>
      <c r="V71" s="15"/>
    </row>
    <row r="72" spans="1:22" s="29" customFormat="1" ht="12.75">
      <c r="A72" s="168" t="s">
        <v>33</v>
      </c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T72" s="30"/>
      <c r="U72" s="30"/>
      <c r="V72" s="30"/>
    </row>
    <row r="73" spans="1:22" s="29" customFormat="1" ht="1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T73" s="30"/>
      <c r="U73" s="30"/>
      <c r="V73" s="30"/>
    </row>
    <row r="74" spans="1:22" ht="15" customHeight="1">
      <c r="A74" s="19"/>
      <c r="B74" s="19"/>
      <c r="C74" s="19"/>
      <c r="D74" s="19"/>
      <c r="E74" s="19"/>
      <c r="F74" s="7"/>
      <c r="G74" s="7"/>
      <c r="H74" s="7"/>
      <c r="I74" s="7"/>
      <c r="J74" s="7"/>
      <c r="K74" s="7"/>
      <c r="L74" s="7"/>
      <c r="M74" s="7"/>
    </row>
    <row r="75" spans="1:22" ht="17.25">
      <c r="A75" s="139" t="s">
        <v>197</v>
      </c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</row>
    <row r="76" spans="1:22" ht="30" customHeight="1">
      <c r="A76" s="98" t="s">
        <v>54</v>
      </c>
      <c r="B76" s="99"/>
      <c r="C76" s="169" t="str">
        <f>IF($C$31="","",$C$31)</f>
        <v>学友会費</v>
      </c>
      <c r="D76" s="169"/>
      <c r="E76" s="169"/>
      <c r="F76" s="169"/>
      <c r="G76" s="169"/>
      <c r="H76" s="170"/>
      <c r="J76" s="44" t="s">
        <v>0</v>
      </c>
      <c r="K76" s="171" t="str">
        <f>$K$31</f>
        <v>　　2023年　　　10月　　　　　1日</v>
      </c>
      <c r="L76" s="172"/>
      <c r="M76" s="173"/>
    </row>
    <row r="77" spans="1:22" ht="30" customHeight="1">
      <c r="A77" s="98" t="s">
        <v>55</v>
      </c>
      <c r="B77" s="99"/>
      <c r="C77" s="100" t="str">
        <f>IF($C$32="","",$C$32)</f>
        <v/>
      </c>
      <c r="D77" s="101"/>
      <c r="E77" s="101"/>
      <c r="F77" s="101"/>
      <c r="G77" s="101"/>
      <c r="H77" s="102"/>
      <c r="J77" s="44" t="s">
        <v>30</v>
      </c>
      <c r="K77" s="103" t="str">
        <f>IF($K$32="","",$K$32)</f>
        <v>追手門　太郎</v>
      </c>
      <c r="L77" s="104"/>
      <c r="M77" s="105"/>
    </row>
    <row r="78" spans="1:22" ht="30" customHeight="1">
      <c r="A78" s="106" t="s">
        <v>196</v>
      </c>
      <c r="B78" s="107"/>
      <c r="C78" s="108" t="str">
        <f>IF($C$33="","",$C$33)</f>
        <v/>
      </c>
      <c r="D78" s="109"/>
      <c r="E78" s="109"/>
      <c r="F78" s="109"/>
      <c r="G78" s="109"/>
      <c r="H78" s="110"/>
      <c r="J78" s="44" t="s">
        <v>9</v>
      </c>
      <c r="K78" s="103" t="str">
        <f>IF($K$33="","",$K$33)</f>
        <v>茨木　花子</v>
      </c>
      <c r="L78" s="104"/>
      <c r="M78" s="105"/>
    </row>
    <row r="79" spans="1:22" s="60" customFormat="1" ht="30" customHeight="1" thickBot="1">
      <c r="A79" s="111" t="s">
        <v>15</v>
      </c>
      <c r="B79" s="112"/>
      <c r="C79" s="113" t="str">
        <f>IF($C$34="","",$C$34)</f>
        <v/>
      </c>
      <c r="D79" s="114"/>
      <c r="E79" s="114"/>
      <c r="F79" s="114"/>
      <c r="G79" s="114"/>
      <c r="H79" s="115"/>
      <c r="I79" s="52"/>
      <c r="J79" s="53"/>
      <c r="K79" s="53"/>
      <c r="L79" s="54"/>
      <c r="M79" s="54"/>
      <c r="Q79" s="45"/>
      <c r="R79" s="45"/>
      <c r="T79" s="45"/>
      <c r="U79" s="45"/>
      <c r="V79" s="15"/>
    </row>
    <row r="80" spans="1:22" ht="30" customHeight="1" thickBot="1">
      <c r="A80" s="116" t="s">
        <v>1</v>
      </c>
      <c r="B80" s="117"/>
      <c r="C80" s="118" t="str">
        <f>C35</f>
        <v>　　　　　年　　　　　月　　　　　日</v>
      </c>
      <c r="D80" s="119"/>
      <c r="E80" s="119"/>
      <c r="F80" s="119"/>
      <c r="G80" s="119"/>
      <c r="H80" s="120"/>
      <c r="I80" s="52"/>
      <c r="J80" s="53"/>
      <c r="K80" s="53"/>
      <c r="L80" s="54"/>
      <c r="M80" s="54"/>
    </row>
    <row r="81" spans="1:22" ht="10.9" customHeight="1">
      <c r="A81" s="16"/>
      <c r="B81" s="16"/>
      <c r="C81" s="16"/>
      <c r="D81" s="16"/>
    </row>
    <row r="82" spans="1:22" s="60" customFormat="1" ht="15" customHeight="1">
      <c r="A82" s="60" t="s">
        <v>16</v>
      </c>
      <c r="B82" s="24"/>
      <c r="P82" s="45"/>
      <c r="Q82" s="45"/>
      <c r="R82" s="45"/>
      <c r="T82" s="46"/>
      <c r="U82" s="46"/>
      <c r="V82" s="15"/>
    </row>
    <row r="83" spans="1:22" s="60" customFormat="1" ht="15" customHeight="1">
      <c r="B83" s="24"/>
      <c r="P83" s="45"/>
      <c r="Q83" s="45"/>
      <c r="R83" s="45"/>
      <c r="T83" s="46"/>
      <c r="U83" s="46"/>
      <c r="V83" s="15"/>
    </row>
    <row r="84" spans="1:22" s="60" customFormat="1" ht="15" customHeight="1">
      <c r="B84" s="24"/>
      <c r="P84" s="45"/>
      <c r="Q84" s="45"/>
      <c r="R84" s="45"/>
      <c r="T84" s="46"/>
      <c r="U84" s="46"/>
      <c r="V84" s="15"/>
    </row>
    <row r="85" spans="1:22" ht="12.75">
      <c r="A85" s="45"/>
      <c r="B85" s="45"/>
      <c r="C85" s="45"/>
      <c r="D85" s="59"/>
      <c r="G85" s="20"/>
      <c r="K85" s="67"/>
      <c r="L85" s="121" t="s">
        <v>8</v>
      </c>
      <c r="M85" s="122"/>
    </row>
    <row r="86" spans="1:22" ht="12.75">
      <c r="A86" s="45"/>
      <c r="B86" s="45"/>
      <c r="C86" s="46"/>
      <c r="D86" s="59"/>
      <c r="G86" s="16"/>
      <c r="K86" s="68"/>
      <c r="L86" s="123"/>
      <c r="M86" s="122"/>
    </row>
    <row r="87" spans="1:22" ht="13.15" customHeight="1">
      <c r="A87" s="82"/>
      <c r="B87" s="45"/>
      <c r="E87" s="61"/>
      <c r="F87" s="47"/>
      <c r="G87" s="47"/>
      <c r="H87" s="47"/>
      <c r="I87" s="47"/>
      <c r="J87" s="47"/>
      <c r="K87" s="68"/>
      <c r="L87" s="123"/>
      <c r="M87" s="122"/>
      <c r="P87" s="13"/>
      <c r="Q87" s="13"/>
      <c r="R87" s="13"/>
      <c r="S87" s="13"/>
    </row>
    <row r="88" spans="1:22" ht="12.75">
      <c r="A88" s="82"/>
      <c r="B88" s="49"/>
      <c r="E88" s="48"/>
      <c r="F88" s="47"/>
      <c r="G88" s="47"/>
      <c r="H88" s="47"/>
      <c r="I88" s="47"/>
      <c r="J88" s="47"/>
      <c r="K88" s="68"/>
      <c r="L88" s="123"/>
      <c r="M88" s="122"/>
      <c r="P88" s="13"/>
      <c r="Q88" s="13"/>
      <c r="R88" s="13"/>
      <c r="S88" s="13"/>
    </row>
    <row r="89" spans="1:22" ht="42" customHeight="1">
      <c r="F89" s="61"/>
      <c r="G89" s="59"/>
      <c r="K89" s="68"/>
      <c r="L89" s="123"/>
      <c r="M89" s="122"/>
      <c r="P89" s="13"/>
      <c r="Q89" s="13"/>
      <c r="R89" s="13"/>
      <c r="S89" s="13"/>
    </row>
    <row r="90" spans="1:22" ht="22.9" customHeight="1">
      <c r="F90" s="61"/>
      <c r="G90" s="59"/>
      <c r="J90" s="59"/>
      <c r="L90" s="59"/>
      <c r="M90" s="66"/>
      <c r="P90" s="13"/>
      <c r="Q90" s="13"/>
      <c r="R90" s="13"/>
      <c r="S90" s="13"/>
    </row>
    <row r="91" spans="1:22" ht="30" customHeight="1">
      <c r="A91" s="11" t="s">
        <v>37</v>
      </c>
      <c r="B91" s="60"/>
      <c r="C91" s="60"/>
      <c r="M91" s="8" t="s">
        <v>198</v>
      </c>
    </row>
    <row r="92" spans="1:22" ht="21">
      <c r="A92" s="220" t="s">
        <v>19</v>
      </c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</row>
    <row r="93" spans="1:22" s="60" customFormat="1" ht="21.75" customHeight="1">
      <c r="A93" s="222" t="s">
        <v>34</v>
      </c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T93" s="15"/>
      <c r="U93" s="15"/>
      <c r="V93" s="15"/>
    </row>
    <row r="94" spans="1:22" s="60" customFormat="1" ht="30" customHeight="1">
      <c r="A94" s="124" t="str">
        <f>$A$4</f>
        <v>　年　　　　月　　　　日</v>
      </c>
      <c r="B94" s="124"/>
      <c r="C94" s="124"/>
      <c r="D94" s="124"/>
      <c r="E94" s="124"/>
      <c r="F94" s="125" t="str">
        <f>$F$4</f>
        <v>　　　　　　　　　　　　　　　　　　　　　　　　　　　</v>
      </c>
      <c r="G94" s="125"/>
      <c r="H94" s="125"/>
      <c r="I94" s="125"/>
      <c r="J94" s="125"/>
      <c r="K94" s="125"/>
      <c r="L94" s="125"/>
      <c r="M94" s="125"/>
      <c r="T94" s="15"/>
      <c r="U94" s="15"/>
      <c r="V94" s="15"/>
    </row>
    <row r="95" spans="1:22" ht="17.25" customHeight="1">
      <c r="A95" s="16"/>
      <c r="B95" s="16"/>
      <c r="C95" s="16"/>
      <c r="D95" s="16"/>
      <c r="E95" s="16"/>
      <c r="F95" s="126"/>
      <c r="G95" s="126"/>
      <c r="H95" s="126"/>
      <c r="I95" s="126"/>
      <c r="J95" s="126"/>
      <c r="K95" s="126"/>
      <c r="L95" s="126"/>
      <c r="M95" s="126"/>
    </row>
    <row r="96" spans="1:22" ht="19.149999999999999" customHeight="1">
      <c r="A96" s="16"/>
      <c r="B96" s="16"/>
      <c r="C96" s="16"/>
      <c r="D96" s="16"/>
      <c r="E96" s="16"/>
      <c r="F96" s="6"/>
      <c r="G96" s="6"/>
      <c r="H96" s="6"/>
      <c r="I96" s="6"/>
      <c r="J96" s="21" t="s">
        <v>38</v>
      </c>
      <c r="K96" s="219" t="str">
        <f>IF($K$6="","",$K$6)</f>
        <v/>
      </c>
      <c r="L96" s="219"/>
      <c r="M96" s="219"/>
    </row>
    <row r="97" spans="1:22" ht="15" customHeight="1">
      <c r="A97" s="17"/>
      <c r="B97" s="17"/>
      <c r="C97" s="17"/>
      <c r="D97" s="17"/>
      <c r="E97" s="17"/>
      <c r="F97" s="10"/>
      <c r="G97" s="10"/>
      <c r="H97" s="10"/>
      <c r="I97" s="10"/>
      <c r="J97" s="6"/>
      <c r="K97" s="6"/>
      <c r="L97" s="6"/>
      <c r="M97" s="6"/>
      <c r="P97" s="13"/>
      <c r="Q97" s="13"/>
      <c r="R97" s="13"/>
      <c r="S97" s="13"/>
    </row>
    <row r="98" spans="1:22" ht="16.899999999999999" customHeight="1">
      <c r="A98" s="127" t="s">
        <v>41</v>
      </c>
      <c r="B98" s="128"/>
      <c r="C98" s="129"/>
      <c r="D98" s="133">
        <f>$D$8</f>
        <v>30000</v>
      </c>
      <c r="E98" s="134"/>
      <c r="F98" s="134"/>
      <c r="G98" s="134"/>
      <c r="H98" s="137" t="s">
        <v>42</v>
      </c>
      <c r="I98" s="61"/>
      <c r="J98" s="61"/>
      <c r="K98" s="61"/>
      <c r="L98" s="61"/>
      <c r="M98" s="61"/>
      <c r="O98" s="39"/>
      <c r="P98" s="13"/>
      <c r="Q98" s="13"/>
      <c r="R98" s="13"/>
      <c r="S98" s="13"/>
      <c r="T98" s="41"/>
      <c r="U98" s="13"/>
      <c r="V98" s="13"/>
    </row>
    <row r="99" spans="1:22" ht="16.899999999999999" customHeight="1">
      <c r="A99" s="130"/>
      <c r="B99" s="131"/>
      <c r="C99" s="132"/>
      <c r="D99" s="135"/>
      <c r="E99" s="136"/>
      <c r="F99" s="136"/>
      <c r="G99" s="136"/>
      <c r="H99" s="138"/>
      <c r="I99" s="61"/>
      <c r="J99" s="61"/>
      <c r="K99" s="61"/>
      <c r="L99" s="61"/>
      <c r="M99" s="61"/>
      <c r="P99" s="13"/>
      <c r="Q99" s="13"/>
      <c r="R99" s="42"/>
      <c r="S99" s="41"/>
      <c r="T99" s="41"/>
      <c r="U99" s="13"/>
      <c r="V99" s="13"/>
    </row>
    <row r="100" spans="1:22" ht="15" customHeight="1">
      <c r="A100" s="34"/>
      <c r="B100" s="34"/>
      <c r="C100" s="35"/>
      <c r="D100" s="35"/>
      <c r="E100" s="33"/>
      <c r="F100" s="33"/>
      <c r="G100" s="31"/>
      <c r="H100" s="33"/>
      <c r="I100" s="33"/>
      <c r="J100" s="61"/>
      <c r="K100" s="61"/>
      <c r="L100" s="61"/>
      <c r="M100" s="61"/>
      <c r="P100" s="13"/>
      <c r="Q100" s="13"/>
      <c r="R100" s="13"/>
      <c r="S100" s="13"/>
    </row>
    <row r="101" spans="1:22" ht="20.45" customHeight="1">
      <c r="A101" s="223" t="s">
        <v>43</v>
      </c>
      <c r="B101" s="224"/>
      <c r="C101" s="224"/>
      <c r="D101" s="224"/>
      <c r="E101" s="224"/>
      <c r="F101" s="224"/>
      <c r="G101" s="224"/>
      <c r="H101" s="224"/>
      <c r="I101" s="224"/>
      <c r="J101" s="225"/>
      <c r="K101" s="226" t="s">
        <v>44</v>
      </c>
      <c r="L101" s="226"/>
      <c r="M101" s="226"/>
      <c r="P101" s="13"/>
      <c r="Q101" s="37"/>
      <c r="R101" s="9"/>
      <c r="S101" s="192"/>
      <c r="T101" s="192"/>
    </row>
    <row r="102" spans="1:22" ht="35.450000000000003" customHeight="1">
      <c r="A102" s="227" t="str">
        <f>$A$12</f>
        <v>4月分指導の謝礼金支払いのため。</v>
      </c>
      <c r="B102" s="228"/>
      <c r="C102" s="228"/>
      <c r="D102" s="228"/>
      <c r="E102" s="228"/>
      <c r="F102" s="228"/>
      <c r="G102" s="228"/>
      <c r="H102" s="228"/>
      <c r="I102" s="228"/>
      <c r="J102" s="229"/>
      <c r="K102" s="230">
        <f>ROUND(D98/1.1,0)</f>
        <v>27273</v>
      </c>
      <c r="L102" s="231"/>
      <c r="M102" s="232"/>
      <c r="P102" s="13"/>
      <c r="Q102" s="13"/>
      <c r="R102" s="13"/>
      <c r="S102" s="13"/>
      <c r="T102" s="13"/>
    </row>
    <row r="103" spans="1:22" ht="20.45" customHeight="1">
      <c r="G103" s="31"/>
      <c r="H103" s="31"/>
      <c r="I103" s="36"/>
      <c r="J103" s="79" t="s">
        <v>45</v>
      </c>
      <c r="K103" s="233">
        <f>$D$53-$K$57</f>
        <v>2727</v>
      </c>
      <c r="L103" s="233"/>
      <c r="M103" s="233"/>
      <c r="Q103" s="9"/>
      <c r="R103" s="37"/>
      <c r="S103" s="38"/>
      <c r="T103" s="9"/>
    </row>
    <row r="104" spans="1:22" ht="20.45" customHeight="1">
      <c r="G104" s="31"/>
      <c r="H104" s="31"/>
      <c r="I104" s="36"/>
      <c r="J104" s="79" t="s">
        <v>46</v>
      </c>
      <c r="K104" s="140">
        <f>SUM(K102:M103)</f>
        <v>30000</v>
      </c>
      <c r="L104" s="140"/>
      <c r="M104" s="140"/>
      <c r="P104" s="13"/>
      <c r="Q104" s="13"/>
      <c r="R104" s="13"/>
      <c r="S104" s="13"/>
      <c r="T104" s="13"/>
      <c r="U104" s="13"/>
    </row>
    <row r="105" spans="1:22" ht="20.45" customHeight="1">
      <c r="A105" s="181" t="s">
        <v>47</v>
      </c>
      <c r="B105" s="181"/>
      <c r="C105" s="181"/>
      <c r="D105" s="78" t="s">
        <v>45</v>
      </c>
      <c r="E105" s="181" t="s">
        <v>51</v>
      </c>
      <c r="F105" s="181"/>
      <c r="G105" s="79"/>
      <c r="H105" s="79"/>
      <c r="I105" s="79"/>
      <c r="J105" s="43"/>
      <c r="K105" s="55"/>
      <c r="L105" s="55"/>
      <c r="M105" s="55"/>
      <c r="P105" s="13"/>
      <c r="Q105" s="13"/>
      <c r="R105" s="13"/>
      <c r="S105" s="13"/>
      <c r="T105" s="13"/>
      <c r="U105" s="13"/>
    </row>
    <row r="106" spans="1:22" ht="20.45" customHeight="1" thickBot="1">
      <c r="A106" s="182" t="s">
        <v>48</v>
      </c>
      <c r="B106" s="182"/>
      <c r="C106" s="182"/>
      <c r="D106" s="84">
        <f>$K$58</f>
        <v>2727</v>
      </c>
      <c r="E106" s="183">
        <f>$K$57</f>
        <v>27273</v>
      </c>
      <c r="F106" s="183"/>
      <c r="G106" s="79"/>
      <c r="H106" s="79"/>
      <c r="I106" s="184" t="s">
        <v>50</v>
      </c>
      <c r="J106" s="185"/>
      <c r="K106" s="207">
        <f>ROUNDDOWN(K102*0.1021,0)</f>
        <v>2784</v>
      </c>
      <c r="L106" s="207"/>
      <c r="M106" s="207"/>
      <c r="P106" s="13"/>
      <c r="Q106" s="13"/>
      <c r="R106" s="13"/>
      <c r="S106" s="13"/>
      <c r="T106" s="13"/>
      <c r="U106" s="13"/>
    </row>
    <row r="107" spans="1:22" ht="20.45" customHeight="1" thickBot="1">
      <c r="A107" s="182" t="s">
        <v>49</v>
      </c>
      <c r="B107" s="182"/>
      <c r="C107" s="182"/>
      <c r="D107" s="77" t="s">
        <v>53</v>
      </c>
      <c r="E107" s="208" t="s">
        <v>53</v>
      </c>
      <c r="F107" s="208"/>
      <c r="G107" s="79"/>
      <c r="H107" s="79"/>
      <c r="I107" s="209" t="s">
        <v>35</v>
      </c>
      <c r="J107" s="209"/>
      <c r="K107" s="204">
        <f>$D$53-$K$61</f>
        <v>27216</v>
      </c>
      <c r="L107" s="205"/>
      <c r="M107" s="206"/>
    </row>
    <row r="108" spans="1:22" ht="20.45" customHeight="1" thickBot="1">
      <c r="A108" s="18"/>
      <c r="B108" s="18"/>
      <c r="C108" s="18"/>
      <c r="D108" s="18"/>
      <c r="E108" s="18"/>
      <c r="F108" s="9"/>
      <c r="G108" s="9"/>
      <c r="H108" s="9"/>
      <c r="I108" s="9"/>
      <c r="J108" s="9"/>
      <c r="K108" s="9"/>
      <c r="L108" s="9"/>
      <c r="M108" s="9"/>
    </row>
    <row r="109" spans="1:22" ht="12.75">
      <c r="A109" s="174" t="s">
        <v>13</v>
      </c>
      <c r="B109" s="175"/>
      <c r="C109" s="180" t="s">
        <v>18</v>
      </c>
      <c r="D109" s="180"/>
      <c r="E109" s="210" t="str">
        <f>IF($E$19="","",$E$19)</f>
        <v>〒123-4567</v>
      </c>
      <c r="F109" s="210"/>
      <c r="G109" s="210"/>
      <c r="H109" s="210"/>
      <c r="I109" s="210"/>
      <c r="J109" s="210"/>
      <c r="K109" s="210"/>
      <c r="L109" s="210"/>
      <c r="M109" s="211"/>
    </row>
    <row r="110" spans="1:22" ht="30" customHeight="1">
      <c r="A110" s="176"/>
      <c r="B110" s="177"/>
      <c r="C110" s="186" t="s">
        <v>3</v>
      </c>
      <c r="D110" s="187"/>
      <c r="E110" s="212" t="str">
        <f>IF($E$20="","",$E$20)</f>
        <v>大阪府●●市××町●丁目▲-■</v>
      </c>
      <c r="F110" s="212"/>
      <c r="G110" s="212"/>
      <c r="H110" s="212"/>
      <c r="I110" s="212"/>
      <c r="J110" s="212"/>
      <c r="K110" s="212"/>
      <c r="L110" s="212"/>
      <c r="M110" s="213"/>
    </row>
    <row r="111" spans="1:22" ht="15" customHeight="1">
      <c r="A111" s="176"/>
      <c r="B111" s="177"/>
      <c r="C111" s="214" t="s">
        <v>2</v>
      </c>
      <c r="D111" s="214"/>
      <c r="E111" s="215" t="str">
        <f>IF($E$21="","",$E$21)</f>
        <v>オイダイ　イチロウ</v>
      </c>
      <c r="F111" s="215"/>
      <c r="G111" s="215"/>
      <c r="H111" s="215"/>
      <c r="I111" s="215"/>
      <c r="J111" s="215"/>
      <c r="K111" s="216"/>
      <c r="L111" s="217" t="s">
        <v>10</v>
      </c>
      <c r="M111" s="218"/>
    </row>
    <row r="112" spans="1:22" ht="30" customHeight="1">
      <c r="A112" s="176"/>
      <c r="B112" s="177"/>
      <c r="C112" s="186" t="s">
        <v>4</v>
      </c>
      <c r="D112" s="187"/>
      <c r="E112" s="188" t="str">
        <f>IF($E$22="","",$E$22)</f>
        <v>追大　一郎</v>
      </c>
      <c r="F112" s="188"/>
      <c r="G112" s="188"/>
      <c r="H112" s="188"/>
      <c r="I112" s="188"/>
      <c r="J112" s="188"/>
      <c r="K112" s="188"/>
      <c r="L112" s="141" t="str">
        <f>IF($L$22="","",$L$22)</f>
        <v>****年**月**日</v>
      </c>
      <c r="M112" s="142"/>
    </row>
    <row r="113" spans="1:22" ht="30" customHeight="1">
      <c r="A113" s="178"/>
      <c r="B113" s="179"/>
      <c r="C113" s="143" t="s">
        <v>31</v>
      </c>
      <c r="D113" s="144"/>
      <c r="E113" s="145" t="str">
        <f>IF($E$23="","",$E$23)</f>
        <v>*****＠***.jp</v>
      </c>
      <c r="F113" s="146"/>
      <c r="G113" s="146"/>
      <c r="H113" s="146"/>
      <c r="I113" s="146"/>
      <c r="J113" s="56" t="s">
        <v>32</v>
      </c>
      <c r="K113" s="147" t="str">
        <f>IF($K$23="","",$K$23)</f>
        <v>***-***-*****</v>
      </c>
      <c r="L113" s="148"/>
      <c r="M113" s="149"/>
    </row>
    <row r="114" spans="1:22" s="60" customFormat="1" ht="18" customHeight="1">
      <c r="A114" s="150" t="s">
        <v>17</v>
      </c>
      <c r="B114" s="151"/>
      <c r="C114" s="151"/>
      <c r="D114" s="151"/>
      <c r="E114" s="151" t="s">
        <v>11</v>
      </c>
      <c r="F114" s="152"/>
      <c r="G114" s="81" t="s">
        <v>14</v>
      </c>
      <c r="H114" s="151" t="s">
        <v>5</v>
      </c>
      <c r="I114" s="151"/>
      <c r="J114" s="81" t="s">
        <v>6</v>
      </c>
      <c r="K114" s="151" t="s">
        <v>7</v>
      </c>
      <c r="L114" s="151"/>
      <c r="M114" s="153"/>
      <c r="S114" s="45"/>
      <c r="T114" s="45"/>
      <c r="U114" s="15"/>
      <c r="V114" s="15"/>
    </row>
    <row r="115" spans="1:22" s="60" customFormat="1" ht="12.75">
      <c r="A115" s="154" t="str">
        <f>IF($A$25="","",$A$25)</f>
        <v>●●銀行</v>
      </c>
      <c r="B115" s="155"/>
      <c r="C115" s="155"/>
      <c r="D115" s="155"/>
      <c r="E115" s="155" t="str">
        <f>IF($E$25="","",$E$25)</f>
        <v>××支店</v>
      </c>
      <c r="F115" s="155"/>
      <c r="G115" s="158" t="str">
        <f>IF($G$25="","",$G$25)</f>
        <v>普通</v>
      </c>
      <c r="H115" s="160">
        <f>IF($H$25="","",$H$25)</f>
        <v>1234567</v>
      </c>
      <c r="I115" s="160"/>
      <c r="J115" s="162" t="str">
        <f>$J$25</f>
        <v>本人</v>
      </c>
      <c r="K115" s="164" t="str">
        <f>IF($K$25="","",$K$25)</f>
        <v>オイダイ　イチロウ</v>
      </c>
      <c r="L115" s="164"/>
      <c r="M115" s="165"/>
      <c r="S115" s="45"/>
      <c r="T115" s="45"/>
      <c r="U115" s="15"/>
      <c r="V115" s="15"/>
    </row>
    <row r="116" spans="1:22" s="60" customFormat="1" ht="30" customHeight="1" thickBot="1">
      <c r="A116" s="156"/>
      <c r="B116" s="157"/>
      <c r="C116" s="157"/>
      <c r="D116" s="157"/>
      <c r="E116" s="157"/>
      <c r="F116" s="157"/>
      <c r="G116" s="159"/>
      <c r="H116" s="161"/>
      <c r="I116" s="161"/>
      <c r="J116" s="163"/>
      <c r="K116" s="166" t="str">
        <f>IF($K$26="","",$K$26)</f>
        <v>追大　一郎</v>
      </c>
      <c r="L116" s="166"/>
      <c r="M116" s="167"/>
      <c r="S116" s="46"/>
      <c r="T116" s="46"/>
      <c r="U116" s="15"/>
      <c r="V116" s="15"/>
    </row>
    <row r="117" spans="1:22" s="29" customFormat="1" ht="12.75">
      <c r="A117" s="168" t="s">
        <v>33</v>
      </c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T117" s="30"/>
      <c r="U117" s="30"/>
      <c r="V117" s="30"/>
    </row>
    <row r="118" spans="1:22" s="29" customFormat="1" ht="1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T118" s="30"/>
      <c r="U118" s="30"/>
      <c r="V118" s="30"/>
    </row>
    <row r="119" spans="1:22" ht="15" customHeight="1">
      <c r="A119" s="19"/>
      <c r="B119" s="19"/>
      <c r="C119" s="19"/>
      <c r="D119" s="19"/>
      <c r="E119" s="19"/>
      <c r="F119" s="7"/>
      <c r="G119" s="7"/>
      <c r="H119" s="7"/>
      <c r="I119" s="7"/>
      <c r="J119" s="7"/>
      <c r="K119" s="7"/>
      <c r="L119" s="7"/>
      <c r="M119" s="7"/>
    </row>
    <row r="120" spans="1:22" ht="17.25">
      <c r="A120" s="139" t="s">
        <v>197</v>
      </c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</row>
    <row r="121" spans="1:22" ht="30" customHeight="1">
      <c r="A121" s="98" t="s">
        <v>54</v>
      </c>
      <c r="B121" s="99"/>
      <c r="C121" s="169" t="str">
        <f>IF($C$31="","",$C$31)</f>
        <v>学友会費</v>
      </c>
      <c r="D121" s="169"/>
      <c r="E121" s="169"/>
      <c r="F121" s="169"/>
      <c r="G121" s="169"/>
      <c r="H121" s="170"/>
      <c r="J121" s="44" t="s">
        <v>0</v>
      </c>
      <c r="K121" s="171" t="str">
        <f>$K$31</f>
        <v>　　2023年　　　10月　　　　　1日</v>
      </c>
      <c r="L121" s="172"/>
      <c r="M121" s="173"/>
    </row>
    <row r="122" spans="1:22" ht="30" customHeight="1">
      <c r="A122" s="98" t="s">
        <v>55</v>
      </c>
      <c r="B122" s="99"/>
      <c r="C122" s="100" t="str">
        <f>IF($C$32="","",$C$32)</f>
        <v/>
      </c>
      <c r="D122" s="101"/>
      <c r="E122" s="101"/>
      <c r="F122" s="101"/>
      <c r="G122" s="101"/>
      <c r="H122" s="102"/>
      <c r="J122" s="44" t="s">
        <v>30</v>
      </c>
      <c r="K122" s="103" t="str">
        <f>IF($K$32="","",$K$32)</f>
        <v>追手門　太郎</v>
      </c>
      <c r="L122" s="104"/>
      <c r="M122" s="105"/>
    </row>
    <row r="123" spans="1:22" ht="30" customHeight="1">
      <c r="A123" s="106" t="s">
        <v>196</v>
      </c>
      <c r="B123" s="107"/>
      <c r="C123" s="108" t="str">
        <f>IF($C$33="","",$C$33)</f>
        <v/>
      </c>
      <c r="D123" s="109"/>
      <c r="E123" s="109"/>
      <c r="F123" s="109"/>
      <c r="G123" s="109"/>
      <c r="H123" s="110"/>
      <c r="J123" s="44" t="s">
        <v>9</v>
      </c>
      <c r="K123" s="103" t="str">
        <f>IF($K$33="","",$K$33)</f>
        <v>茨木　花子</v>
      </c>
      <c r="L123" s="104"/>
      <c r="M123" s="105"/>
    </row>
    <row r="124" spans="1:22" s="60" customFormat="1" ht="30" customHeight="1" thickBot="1">
      <c r="A124" s="111" t="s">
        <v>15</v>
      </c>
      <c r="B124" s="112"/>
      <c r="C124" s="113" t="str">
        <f>IF($C$34="","",$C$34)</f>
        <v/>
      </c>
      <c r="D124" s="114"/>
      <c r="E124" s="114"/>
      <c r="F124" s="114"/>
      <c r="G124" s="114"/>
      <c r="H124" s="115"/>
      <c r="I124" s="52"/>
      <c r="J124" s="53"/>
      <c r="K124" s="53"/>
      <c r="L124" s="54"/>
      <c r="M124" s="54"/>
      <c r="Q124" s="45"/>
      <c r="R124" s="45"/>
      <c r="T124" s="45"/>
      <c r="U124" s="45"/>
      <c r="V124" s="15"/>
    </row>
    <row r="125" spans="1:22" ht="30" customHeight="1" thickBot="1">
      <c r="A125" s="116" t="s">
        <v>1</v>
      </c>
      <c r="B125" s="117"/>
      <c r="C125" s="118" t="str">
        <f>C80</f>
        <v>　　　　　年　　　　　月　　　　　日</v>
      </c>
      <c r="D125" s="119"/>
      <c r="E125" s="119"/>
      <c r="F125" s="119"/>
      <c r="G125" s="119"/>
      <c r="H125" s="120"/>
      <c r="I125" s="52"/>
      <c r="J125" s="53"/>
      <c r="K125" s="53"/>
      <c r="L125" s="54"/>
      <c r="M125" s="54"/>
    </row>
    <row r="126" spans="1:22" ht="10.9" customHeight="1">
      <c r="A126" s="16"/>
      <c r="B126" s="16"/>
      <c r="C126" s="16"/>
      <c r="D126" s="16"/>
    </row>
    <row r="127" spans="1:22" s="60" customFormat="1" ht="15" customHeight="1">
      <c r="A127" s="60" t="s">
        <v>16</v>
      </c>
      <c r="B127" s="24"/>
      <c r="P127" s="45"/>
      <c r="Q127" s="45"/>
      <c r="R127" s="45"/>
      <c r="T127" s="46"/>
      <c r="U127" s="46"/>
      <c r="V127" s="15"/>
    </row>
    <row r="128" spans="1:22" ht="13.15" customHeight="1">
      <c r="A128" s="45"/>
      <c r="B128" s="45"/>
      <c r="C128" s="45"/>
      <c r="D128" s="59"/>
      <c r="G128" s="20"/>
    </row>
    <row r="129" spans="1:19" ht="12.75">
      <c r="A129" s="45"/>
      <c r="B129" s="45"/>
      <c r="C129" s="46"/>
      <c r="D129" s="59"/>
      <c r="G129" s="16"/>
    </row>
    <row r="130" spans="1:19" ht="13.15" customHeight="1">
      <c r="A130" s="82"/>
      <c r="B130" s="45"/>
      <c r="E130" s="61"/>
      <c r="F130" s="47"/>
      <c r="G130" s="47"/>
      <c r="H130" s="47"/>
      <c r="I130" s="47"/>
      <c r="J130" s="47"/>
      <c r="K130" s="47"/>
      <c r="L130" s="47"/>
      <c r="M130" s="47"/>
      <c r="N130" s="47"/>
      <c r="P130" s="13"/>
      <c r="Q130" s="13"/>
      <c r="R130" s="13"/>
      <c r="S130" s="13"/>
    </row>
    <row r="131" spans="1:19" ht="12.75">
      <c r="A131" s="82"/>
      <c r="B131" s="49"/>
      <c r="E131" s="48"/>
      <c r="F131" s="47"/>
      <c r="G131" s="47"/>
      <c r="H131" s="47"/>
      <c r="I131" s="47"/>
      <c r="J131" s="47"/>
      <c r="K131" s="47"/>
      <c r="L131" s="47"/>
      <c r="M131" s="47"/>
      <c r="N131" s="47"/>
      <c r="P131" s="13"/>
      <c r="Q131" s="13"/>
      <c r="R131" s="13"/>
      <c r="S131" s="13"/>
    </row>
    <row r="132" spans="1:19" ht="19.899999999999999" customHeight="1">
      <c r="F132" s="61"/>
      <c r="G132" s="59"/>
      <c r="P132" s="13"/>
      <c r="Q132" s="13"/>
      <c r="R132" s="13"/>
      <c r="S132" s="13"/>
    </row>
    <row r="133" spans="1:19" ht="14.25">
      <c r="F133" s="61"/>
      <c r="G133" s="59"/>
      <c r="J133" s="59"/>
      <c r="L133" s="59"/>
      <c r="M133" s="66"/>
      <c r="P133" s="13"/>
      <c r="Q133" s="13"/>
      <c r="R133" s="13"/>
      <c r="S133" s="13"/>
    </row>
  </sheetData>
  <sheetProtection formatCells="0" formatColumns="0" formatRows="0"/>
  <dataConsolidate/>
  <mergeCells count="205">
    <mergeCell ref="A123:B123"/>
    <mergeCell ref="C123:H123"/>
    <mergeCell ref="K123:M123"/>
    <mergeCell ref="A124:B124"/>
    <mergeCell ref="C124:H124"/>
    <mergeCell ref="A125:B125"/>
    <mergeCell ref="C125:H125"/>
    <mergeCell ref="A117:M117"/>
    <mergeCell ref="A120:M120"/>
    <mergeCell ref="A121:B121"/>
    <mergeCell ref="C121:H121"/>
    <mergeCell ref="K121:M121"/>
    <mergeCell ref="A122:B122"/>
    <mergeCell ref="C122:H122"/>
    <mergeCell ref="K122:M122"/>
    <mergeCell ref="A115:D116"/>
    <mergeCell ref="E115:F116"/>
    <mergeCell ref="G115:G116"/>
    <mergeCell ref="H115:I116"/>
    <mergeCell ref="J115:J116"/>
    <mergeCell ref="K115:M115"/>
    <mergeCell ref="K116:M116"/>
    <mergeCell ref="L112:M112"/>
    <mergeCell ref="C113:D113"/>
    <mergeCell ref="E113:I113"/>
    <mergeCell ref="K113:M113"/>
    <mergeCell ref="A114:D114"/>
    <mergeCell ref="E114:F114"/>
    <mergeCell ref="H114:I114"/>
    <mergeCell ref="K114:M114"/>
    <mergeCell ref="A109:B113"/>
    <mergeCell ref="C109:D109"/>
    <mergeCell ref="E109:M109"/>
    <mergeCell ref="C110:D110"/>
    <mergeCell ref="E110:M110"/>
    <mergeCell ref="C111:D111"/>
    <mergeCell ref="E111:K111"/>
    <mergeCell ref="L111:M111"/>
    <mergeCell ref="C112:D112"/>
    <mergeCell ref="E112:K112"/>
    <mergeCell ref="A106:C106"/>
    <mergeCell ref="E106:F106"/>
    <mergeCell ref="I106:J106"/>
    <mergeCell ref="K106:M106"/>
    <mergeCell ref="A107:C107"/>
    <mergeCell ref="E107:F107"/>
    <mergeCell ref="I107:J107"/>
    <mergeCell ref="K107:M107"/>
    <mergeCell ref="A102:J102"/>
    <mergeCell ref="K102:M102"/>
    <mergeCell ref="K103:M103"/>
    <mergeCell ref="K104:M104"/>
    <mergeCell ref="A105:C105"/>
    <mergeCell ref="E105:F105"/>
    <mergeCell ref="A98:C99"/>
    <mergeCell ref="D98:G99"/>
    <mergeCell ref="H98:H99"/>
    <mergeCell ref="A101:J101"/>
    <mergeCell ref="K101:M101"/>
    <mergeCell ref="S101:T101"/>
    <mergeCell ref="A92:M92"/>
    <mergeCell ref="A93:M93"/>
    <mergeCell ref="A94:E94"/>
    <mergeCell ref="F94:M94"/>
    <mergeCell ref="F95:M95"/>
    <mergeCell ref="K96:M96"/>
    <mergeCell ref="A79:B79"/>
    <mergeCell ref="C79:H79"/>
    <mergeCell ref="A80:B80"/>
    <mergeCell ref="C80:H80"/>
    <mergeCell ref="L85:M85"/>
    <mergeCell ref="L86:M89"/>
    <mergeCell ref="A77:B77"/>
    <mergeCell ref="C77:H77"/>
    <mergeCell ref="K77:M77"/>
    <mergeCell ref="A78:B78"/>
    <mergeCell ref="C78:H78"/>
    <mergeCell ref="K78:M78"/>
    <mergeCell ref="K71:M71"/>
    <mergeCell ref="A72:M72"/>
    <mergeCell ref="A75:M75"/>
    <mergeCell ref="A76:B76"/>
    <mergeCell ref="C76:H76"/>
    <mergeCell ref="K76:M76"/>
    <mergeCell ref="A69:D69"/>
    <mergeCell ref="E69:F69"/>
    <mergeCell ref="H69:I69"/>
    <mergeCell ref="K69:M69"/>
    <mergeCell ref="A70:D71"/>
    <mergeCell ref="E70:F71"/>
    <mergeCell ref="G70:G71"/>
    <mergeCell ref="H70:I71"/>
    <mergeCell ref="J70:J71"/>
    <mergeCell ref="K70:M70"/>
    <mergeCell ref="E66:K66"/>
    <mergeCell ref="L66:M66"/>
    <mergeCell ref="C67:D67"/>
    <mergeCell ref="E67:K67"/>
    <mergeCell ref="L67:M67"/>
    <mergeCell ref="C68:D68"/>
    <mergeCell ref="E68:I68"/>
    <mergeCell ref="K68:M68"/>
    <mergeCell ref="A62:C62"/>
    <mergeCell ref="E62:F62"/>
    <mergeCell ref="I62:J62"/>
    <mergeCell ref="K62:M62"/>
    <mergeCell ref="A64:B68"/>
    <mergeCell ref="C64:D64"/>
    <mergeCell ref="E64:M64"/>
    <mergeCell ref="C65:D65"/>
    <mergeCell ref="E65:M65"/>
    <mergeCell ref="C66:D66"/>
    <mergeCell ref="K59:M59"/>
    <mergeCell ref="A60:C60"/>
    <mergeCell ref="E60:F60"/>
    <mergeCell ref="A61:C61"/>
    <mergeCell ref="E61:F61"/>
    <mergeCell ref="I61:J61"/>
    <mergeCell ref="K61:M61"/>
    <mergeCell ref="A56:J56"/>
    <mergeCell ref="K56:M56"/>
    <mergeCell ref="S56:T56"/>
    <mergeCell ref="A57:J57"/>
    <mergeCell ref="K57:M57"/>
    <mergeCell ref="K58:M58"/>
    <mergeCell ref="A49:E49"/>
    <mergeCell ref="F49:M49"/>
    <mergeCell ref="F50:M50"/>
    <mergeCell ref="K51:M51"/>
    <mergeCell ref="A53:C54"/>
    <mergeCell ref="D53:G54"/>
    <mergeCell ref="H53:H54"/>
    <mergeCell ref="I40:K40"/>
    <mergeCell ref="L40:M40"/>
    <mergeCell ref="I41:K44"/>
    <mergeCell ref="L41:M44"/>
    <mergeCell ref="A47:M47"/>
    <mergeCell ref="A48:M48"/>
    <mergeCell ref="A33:B33"/>
    <mergeCell ref="C33:H33"/>
    <mergeCell ref="K33:M33"/>
    <mergeCell ref="A34:B34"/>
    <mergeCell ref="C34:H34"/>
    <mergeCell ref="A35:B35"/>
    <mergeCell ref="C35:H35"/>
    <mergeCell ref="A27:M27"/>
    <mergeCell ref="A30:M30"/>
    <mergeCell ref="A31:B31"/>
    <mergeCell ref="K31:M31"/>
    <mergeCell ref="A32:B32"/>
    <mergeCell ref="C32:H32"/>
    <mergeCell ref="K32:M32"/>
    <mergeCell ref="C31:D31"/>
    <mergeCell ref="E31:H31"/>
    <mergeCell ref="A25:D26"/>
    <mergeCell ref="E25:F26"/>
    <mergeCell ref="G25:G26"/>
    <mergeCell ref="H25:I26"/>
    <mergeCell ref="J25:J26"/>
    <mergeCell ref="K25:M25"/>
    <mergeCell ref="K26:M26"/>
    <mergeCell ref="L22:M22"/>
    <mergeCell ref="C23:D23"/>
    <mergeCell ref="E23:I23"/>
    <mergeCell ref="K23:M23"/>
    <mergeCell ref="A24:D24"/>
    <mergeCell ref="E24:F24"/>
    <mergeCell ref="H24:I24"/>
    <mergeCell ref="K24:M24"/>
    <mergeCell ref="A19:B23"/>
    <mergeCell ref="C19:D19"/>
    <mergeCell ref="E19:M19"/>
    <mergeCell ref="C20:D20"/>
    <mergeCell ref="E20:M20"/>
    <mergeCell ref="C21:D21"/>
    <mergeCell ref="E21:K21"/>
    <mergeCell ref="L21:M21"/>
    <mergeCell ref="C22:D22"/>
    <mergeCell ref="E22:K22"/>
    <mergeCell ref="A16:C16"/>
    <mergeCell ref="E16:F16"/>
    <mergeCell ref="I16:J16"/>
    <mergeCell ref="K16:M16"/>
    <mergeCell ref="A17:C17"/>
    <mergeCell ref="E17:F17"/>
    <mergeCell ref="I17:J17"/>
    <mergeCell ref="K17:M17"/>
    <mergeCell ref="K13:M13"/>
    <mergeCell ref="K14:M14"/>
    <mergeCell ref="A15:C15"/>
    <mergeCell ref="E15:F15"/>
    <mergeCell ref="A8:C9"/>
    <mergeCell ref="D8:G9"/>
    <mergeCell ref="H8:H9"/>
    <mergeCell ref="A11:J11"/>
    <mergeCell ref="K11:M11"/>
    <mergeCell ref="S11:T11"/>
    <mergeCell ref="A2:M2"/>
    <mergeCell ref="A3:M3"/>
    <mergeCell ref="A4:E4"/>
    <mergeCell ref="F4:M4"/>
    <mergeCell ref="F5:M5"/>
    <mergeCell ref="K6:M6"/>
    <mergeCell ref="A12:J12"/>
    <mergeCell ref="K12:M12"/>
  </mergeCells>
  <phoneticPr fontId="3"/>
  <hyperlinks>
    <hyperlink ref="E68" r:id="rId1" display="otemon@otemon.ne.jp" xr:uid="{819CB380-1B2B-4269-8EE7-F9A7BBAE67E3}"/>
    <hyperlink ref="E113" r:id="rId2" display="otemon@otemon.ne.jp" xr:uid="{03FC1D1C-A752-4A50-A4A0-112FBEDECC39}"/>
  </hyperlinks>
  <printOptions horizontalCentered="1"/>
  <pageMargins left="0.59055118110236227" right="0.31496062992125984" top="0.59055118110236227" bottom="0" header="0.51181102362204722" footer="0.51181102362204722"/>
  <pageSetup paperSize="9" scale="85" orientation="portrait" r:id="rId3"/>
  <headerFooter alignWithMargins="0">
    <oddFooter>&amp;R　 【インボイス対応／復興特別所得税率対応／消費税10%対応】</oddFooter>
  </headerFooter>
  <rowBreaks count="2" manualBreakCount="2">
    <brk id="45" max="12" man="1"/>
    <brk id="90" max="12" man="1"/>
  </rowBreaks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★幼小中高のみ入力★" prompt="ﾌﾟﾙﾀﾞｳﾝﾘｽﾄより選択してください。" xr:uid="{3013F0A9-2753-4B38-B9CD-B9EB90A3B4B3}">
          <x14:formula1>
            <xm:f>データ!$G$2:$G$137</xm:f>
          </x14:formula1>
          <xm:sqref>C33:H33</xm:sqref>
        </x14:dataValidation>
        <x14:dataValidation type="list" allowBlank="1" showInputMessage="1" showErrorMessage="1" promptTitle="★謝金／支払手数料★" prompt="ﾌﾟﾙﾀﾞｳﾝﾘｽﾄより科目を選択してください。" xr:uid="{55B5A240-254C-4832-B474-86A81004C891}">
          <x14:formula1>
            <xm:f>データ!$C$2:$C$6</xm:f>
          </x14:formula1>
          <xm:sqref>C34:H34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9"/>
  <sheetViews>
    <sheetView topLeftCell="A108" zoomScale="115" zoomScaleNormal="115" workbookViewId="0">
      <selection activeCell="G2" sqref="G2"/>
    </sheetView>
  </sheetViews>
  <sheetFormatPr defaultRowHeight="12"/>
  <cols>
    <col min="1" max="1" width="9.85546875" style="1" bestFit="1" customWidth="1"/>
    <col min="2" max="2" width="14" style="1" bestFit="1" customWidth="1"/>
    <col min="3" max="3" width="28.42578125" style="1" bestFit="1" customWidth="1"/>
    <col min="4" max="4" width="9.28515625" customWidth="1"/>
  </cols>
  <sheetData>
    <row r="1" spans="1:7">
      <c r="A1" s="1" t="s">
        <v>21</v>
      </c>
      <c r="E1" t="s">
        <v>57</v>
      </c>
      <c r="F1" t="s">
        <v>58</v>
      </c>
    </row>
    <row r="2" spans="1:7">
      <c r="A2" s="1" t="s">
        <v>22</v>
      </c>
      <c r="B2" s="1" t="s">
        <v>25</v>
      </c>
      <c r="C2" s="3" t="str">
        <f>A2&amp;" "&amp;B2</f>
        <v>31090200 教.謝金-謝金</v>
      </c>
      <c r="E2">
        <v>6000</v>
      </c>
      <c r="F2" t="s">
        <v>59</v>
      </c>
      <c r="G2" t="str">
        <f>E2&amp;"　"&amp;F2</f>
        <v>6000　中高-事務室</v>
      </c>
    </row>
    <row r="3" spans="1:7">
      <c r="A3" s="1" t="s">
        <v>23</v>
      </c>
      <c r="B3" s="1" t="s">
        <v>24</v>
      </c>
      <c r="C3" s="3" t="str">
        <f>A3&amp;" "&amp;B3</f>
        <v>32090200 管.謝金-謝金</v>
      </c>
      <c r="E3">
        <v>6002</v>
      </c>
      <c r="F3" t="s">
        <v>60</v>
      </c>
      <c r="G3" t="str">
        <f t="shared" ref="G3:G66" si="0">E3&amp;"　"&amp;F3</f>
        <v>6002　中高-国語科</v>
      </c>
    </row>
    <row r="4" spans="1:7">
      <c r="C4" s="3"/>
      <c r="E4">
        <v>6003</v>
      </c>
      <c r="F4" t="s">
        <v>61</v>
      </c>
      <c r="G4" t="str">
        <f t="shared" si="0"/>
        <v>6003　中高-社会科</v>
      </c>
    </row>
    <row r="5" spans="1:7">
      <c r="A5" s="1" t="s">
        <v>26</v>
      </c>
      <c r="B5" s="1" t="s">
        <v>29</v>
      </c>
      <c r="C5" s="3" t="str">
        <f t="shared" ref="C5:C6" si="1">A5&amp;" "&amp;B5</f>
        <v>31110100 教.支払手数料・報酬</v>
      </c>
      <c r="E5">
        <v>6004</v>
      </c>
      <c r="F5" t="s">
        <v>62</v>
      </c>
      <c r="G5" t="str">
        <f t="shared" si="0"/>
        <v>6004　中高-数学科</v>
      </c>
    </row>
    <row r="6" spans="1:7">
      <c r="A6" s="1" t="s">
        <v>27</v>
      </c>
      <c r="B6" s="1" t="s">
        <v>28</v>
      </c>
      <c r="C6" s="3" t="str">
        <f t="shared" si="1"/>
        <v>32110100 管.支払手数料・報酬</v>
      </c>
      <c r="E6">
        <v>6005</v>
      </c>
      <c r="F6" t="s">
        <v>63</v>
      </c>
      <c r="G6" t="str">
        <f t="shared" si="0"/>
        <v>6005　中高-理科</v>
      </c>
    </row>
    <row r="7" spans="1:7">
      <c r="E7">
        <v>6006</v>
      </c>
      <c r="F7" t="s">
        <v>64</v>
      </c>
      <c r="G7" t="str">
        <f t="shared" si="0"/>
        <v>6006　中高-英語科</v>
      </c>
    </row>
    <row r="8" spans="1:7">
      <c r="E8">
        <v>6007</v>
      </c>
      <c r="F8" t="s">
        <v>65</v>
      </c>
      <c r="G8" t="str">
        <f t="shared" si="0"/>
        <v>6007　中高-保健体育科</v>
      </c>
    </row>
    <row r="9" spans="1:7">
      <c r="E9">
        <v>6008</v>
      </c>
      <c r="F9" t="s">
        <v>66</v>
      </c>
      <c r="G9" t="str">
        <f t="shared" si="0"/>
        <v>6008　中高-美術科</v>
      </c>
    </row>
    <row r="10" spans="1:7">
      <c r="E10">
        <v>6009</v>
      </c>
      <c r="F10" t="s">
        <v>67</v>
      </c>
      <c r="G10" t="str">
        <f t="shared" si="0"/>
        <v>6009　中高-書道科</v>
      </c>
    </row>
    <row r="11" spans="1:7">
      <c r="E11">
        <v>6010</v>
      </c>
      <c r="F11" t="s">
        <v>68</v>
      </c>
      <c r="G11" t="str">
        <f t="shared" si="0"/>
        <v>6010　中高-音楽科</v>
      </c>
    </row>
    <row r="12" spans="1:7">
      <c r="E12">
        <v>6011</v>
      </c>
      <c r="F12" t="s">
        <v>69</v>
      </c>
      <c r="G12" t="str">
        <f t="shared" si="0"/>
        <v>6011　中高-情報科</v>
      </c>
    </row>
    <row r="13" spans="1:7">
      <c r="E13">
        <v>6012</v>
      </c>
      <c r="F13" t="s">
        <v>70</v>
      </c>
      <c r="G13" t="str">
        <f t="shared" si="0"/>
        <v>6012　中高-技術科</v>
      </c>
    </row>
    <row r="14" spans="1:7">
      <c r="E14">
        <v>6013</v>
      </c>
      <c r="F14" t="s">
        <v>71</v>
      </c>
      <c r="G14" t="str">
        <f t="shared" si="0"/>
        <v>6013　中高-家庭科</v>
      </c>
    </row>
    <row r="15" spans="1:7">
      <c r="E15">
        <v>6014</v>
      </c>
      <c r="F15" t="s">
        <v>72</v>
      </c>
      <c r="G15" t="str">
        <f t="shared" si="0"/>
        <v>6014　中高-表現コミュニケーション科</v>
      </c>
    </row>
    <row r="16" spans="1:7">
      <c r="E16">
        <v>6015</v>
      </c>
      <c r="F16" t="s">
        <v>73</v>
      </c>
      <c r="G16" t="str">
        <f t="shared" si="0"/>
        <v>6015　中高-学習推進</v>
      </c>
    </row>
    <row r="17" spans="1:7">
      <c r="A17" s="2"/>
      <c r="B17" s="2"/>
      <c r="C17" s="2"/>
      <c r="E17">
        <v>6016</v>
      </c>
      <c r="F17" t="s">
        <v>74</v>
      </c>
      <c r="G17" t="str">
        <f t="shared" si="0"/>
        <v>6016　中高-進路指導</v>
      </c>
    </row>
    <row r="18" spans="1:7">
      <c r="A18" s="2"/>
      <c r="B18" s="2"/>
      <c r="C18" s="2"/>
      <c r="E18">
        <v>6018</v>
      </c>
      <c r="F18" t="s">
        <v>75</v>
      </c>
      <c r="G18" t="str">
        <f t="shared" si="0"/>
        <v>6018　中高-探究</v>
      </c>
    </row>
    <row r="19" spans="1:7">
      <c r="A19" s="2"/>
      <c r="B19" s="2"/>
      <c r="C19" s="2"/>
      <c r="E19">
        <v>6019</v>
      </c>
      <c r="F19" t="s">
        <v>76</v>
      </c>
      <c r="G19" t="str">
        <f t="shared" si="0"/>
        <v>6019　中高-教務部</v>
      </c>
    </row>
    <row r="20" spans="1:7">
      <c r="A20" s="2"/>
      <c r="B20" s="2"/>
      <c r="C20" s="2"/>
      <c r="E20">
        <v>6021</v>
      </c>
      <c r="F20" t="s">
        <v>77</v>
      </c>
      <c r="G20" t="str">
        <f t="shared" si="0"/>
        <v>6021　中高-生指部</v>
      </c>
    </row>
    <row r="21" spans="1:7">
      <c r="A21" s="2"/>
      <c r="B21" s="2"/>
      <c r="C21" s="2"/>
      <c r="E21">
        <v>6027</v>
      </c>
      <c r="F21" t="s">
        <v>78</v>
      </c>
      <c r="G21" t="str">
        <f t="shared" si="0"/>
        <v>6027　中高-総務部</v>
      </c>
    </row>
    <row r="22" spans="1:7">
      <c r="A22" s="2"/>
      <c r="B22" s="2"/>
      <c r="C22" s="2"/>
      <c r="E22">
        <v>6028</v>
      </c>
      <c r="F22" t="s">
        <v>79</v>
      </c>
      <c r="G22" t="str">
        <f t="shared" si="0"/>
        <v>6028　中高-総務部(図書)</v>
      </c>
    </row>
    <row r="23" spans="1:7">
      <c r="A23" s="2"/>
      <c r="B23" s="2"/>
      <c r="C23" s="2"/>
      <c r="E23">
        <v>6029</v>
      </c>
      <c r="F23" t="s">
        <v>80</v>
      </c>
      <c r="G23" t="str">
        <f t="shared" si="0"/>
        <v>6029　中高-国際教育</v>
      </c>
    </row>
    <row r="24" spans="1:7">
      <c r="A24" s="2"/>
      <c r="B24" s="2"/>
      <c r="C24" s="2"/>
      <c r="E24">
        <v>6030</v>
      </c>
      <c r="F24" t="s">
        <v>81</v>
      </c>
      <c r="G24" t="str">
        <f t="shared" si="0"/>
        <v>6030　中高-入試広報部</v>
      </c>
    </row>
    <row r="25" spans="1:7">
      <c r="A25" s="2"/>
      <c r="B25" s="2"/>
      <c r="C25" s="2"/>
      <c r="E25">
        <v>6031</v>
      </c>
      <c r="F25" t="s">
        <v>82</v>
      </c>
      <c r="G25" t="str">
        <f t="shared" si="0"/>
        <v>6031　中高-スポーツコース</v>
      </c>
    </row>
    <row r="26" spans="1:7">
      <c r="A26" s="2"/>
      <c r="B26" s="2"/>
      <c r="C26" s="2"/>
      <c r="E26">
        <v>6032</v>
      </c>
      <c r="F26" t="s">
        <v>83</v>
      </c>
      <c r="G26" t="str">
        <f t="shared" si="0"/>
        <v>6032　中高-校務運営員会</v>
      </c>
    </row>
    <row r="27" spans="1:7">
      <c r="A27" s="2"/>
      <c r="B27" s="2"/>
      <c r="C27" s="2"/>
      <c r="E27">
        <v>6033</v>
      </c>
      <c r="F27" t="s">
        <v>84</v>
      </c>
      <c r="G27" t="str">
        <f t="shared" si="0"/>
        <v>6033　中高-健康(人権厚生)</v>
      </c>
    </row>
    <row r="28" spans="1:7">
      <c r="A28" s="2"/>
      <c r="B28" s="2"/>
      <c r="C28" s="2"/>
      <c r="E28">
        <v>6034</v>
      </c>
      <c r="F28" t="s">
        <v>85</v>
      </c>
      <c r="G28" t="str">
        <f t="shared" si="0"/>
        <v>6034　中高-創造</v>
      </c>
    </row>
    <row r="29" spans="1:7">
      <c r="A29" s="2"/>
      <c r="B29" s="2"/>
      <c r="C29" s="2"/>
      <c r="E29">
        <v>6035</v>
      </c>
      <c r="F29" t="s">
        <v>86</v>
      </c>
      <c r="G29" t="str">
        <f t="shared" si="0"/>
        <v>6035　中高-人権(人権厚生)</v>
      </c>
    </row>
    <row r="30" spans="1:7">
      <c r="A30" s="2"/>
      <c r="B30" s="2"/>
      <c r="C30" s="2"/>
      <c r="E30">
        <v>6099</v>
      </c>
      <c r="F30" t="s">
        <v>87</v>
      </c>
      <c r="G30" t="str">
        <f t="shared" si="0"/>
        <v>6099　中高-個人研究費</v>
      </c>
    </row>
    <row r="31" spans="1:7">
      <c r="A31" s="2"/>
      <c r="B31" s="2"/>
      <c r="C31" s="2"/>
      <c r="E31">
        <v>7000</v>
      </c>
      <c r="F31" t="s">
        <v>88</v>
      </c>
      <c r="G31" t="str">
        <f t="shared" si="0"/>
        <v>7000　大手前-ICT</v>
      </c>
    </row>
    <row r="32" spans="1:7">
      <c r="A32" s="2"/>
      <c r="B32" s="2"/>
      <c r="C32" s="2"/>
      <c r="E32">
        <v>7001</v>
      </c>
      <c r="F32" t="s">
        <v>89</v>
      </c>
      <c r="G32" t="str">
        <f t="shared" si="0"/>
        <v>7001　大手前-一貫連携</v>
      </c>
    </row>
    <row r="33" spans="1:7">
      <c r="A33" s="2"/>
      <c r="B33" s="2"/>
      <c r="C33" s="2"/>
      <c r="E33">
        <v>7002</v>
      </c>
      <c r="F33" t="s">
        <v>90</v>
      </c>
      <c r="G33" t="str">
        <f t="shared" si="0"/>
        <v>7002　大手前-英語科</v>
      </c>
    </row>
    <row r="34" spans="1:7">
      <c r="A34" s="2"/>
      <c r="B34" s="2"/>
      <c r="C34" s="2"/>
      <c r="E34">
        <v>7003</v>
      </c>
      <c r="F34" t="s">
        <v>91</v>
      </c>
      <c r="G34" t="str">
        <f t="shared" si="0"/>
        <v>7003　大手前-音楽科</v>
      </c>
    </row>
    <row r="35" spans="1:7">
      <c r="A35" s="2"/>
      <c r="B35" s="2"/>
      <c r="C35" s="2"/>
      <c r="E35">
        <v>7004</v>
      </c>
      <c r="F35" t="s">
        <v>92</v>
      </c>
      <c r="G35" t="str">
        <f t="shared" si="0"/>
        <v>7004　大手前-家庭科</v>
      </c>
    </row>
    <row r="36" spans="1:7">
      <c r="A36" s="2"/>
      <c r="B36" s="2"/>
      <c r="C36" s="2"/>
      <c r="E36">
        <v>7005</v>
      </c>
      <c r="F36" t="s">
        <v>93</v>
      </c>
      <c r="G36" t="str">
        <f t="shared" si="0"/>
        <v>7005　大手前-学校</v>
      </c>
    </row>
    <row r="37" spans="1:7">
      <c r="A37" s="2"/>
      <c r="B37" s="2"/>
      <c r="C37" s="2"/>
      <c r="E37">
        <v>7006</v>
      </c>
      <c r="F37" t="s">
        <v>94</v>
      </c>
      <c r="G37" t="str">
        <f t="shared" si="0"/>
        <v>7006　大手前-学校OTM</v>
      </c>
    </row>
    <row r="38" spans="1:7">
      <c r="A38" s="2"/>
      <c r="B38" s="2"/>
      <c r="C38" s="2"/>
      <c r="E38">
        <v>7007</v>
      </c>
      <c r="F38" t="s">
        <v>95</v>
      </c>
      <c r="G38" t="str">
        <f t="shared" si="0"/>
        <v>7007　大手前-学校OTM(ﾒﾝﾃ）</v>
      </c>
    </row>
    <row r="39" spans="1:7">
      <c r="A39" s="2"/>
      <c r="B39" s="2"/>
      <c r="C39" s="2"/>
      <c r="E39">
        <v>7008</v>
      </c>
      <c r="F39" t="s">
        <v>96</v>
      </c>
      <c r="G39" t="str">
        <f t="shared" si="0"/>
        <v>7008　大手前-学校OTM(ﾒﾝﾃ按）</v>
      </c>
    </row>
    <row r="40" spans="1:7">
      <c r="E40">
        <v>7009</v>
      </c>
      <c r="F40" t="s">
        <v>97</v>
      </c>
      <c r="G40" t="str">
        <f t="shared" si="0"/>
        <v>7009　大手前-学習推進</v>
      </c>
    </row>
    <row r="41" spans="1:7">
      <c r="A41" s="2"/>
      <c r="B41" s="2"/>
      <c r="C41" s="2"/>
      <c r="E41">
        <v>7010</v>
      </c>
      <c r="F41" t="s">
        <v>98</v>
      </c>
      <c r="G41" t="str">
        <f t="shared" si="0"/>
        <v>7010　大手前-管理職</v>
      </c>
    </row>
    <row r="42" spans="1:7">
      <c r="E42">
        <v>7011</v>
      </c>
      <c r="F42" t="s">
        <v>99</v>
      </c>
      <c r="G42" t="str">
        <f t="shared" si="0"/>
        <v>7011　大手前-技術科</v>
      </c>
    </row>
    <row r="43" spans="1:7">
      <c r="E43">
        <v>7012</v>
      </c>
      <c r="F43" t="s">
        <v>100</v>
      </c>
      <c r="G43" t="str">
        <f t="shared" si="0"/>
        <v>7012　大手前-共通</v>
      </c>
    </row>
    <row r="44" spans="1:7">
      <c r="E44">
        <v>7013</v>
      </c>
      <c r="F44" t="s">
        <v>101</v>
      </c>
      <c r="G44" t="str">
        <f t="shared" si="0"/>
        <v>7013　大手前-教務部</v>
      </c>
    </row>
    <row r="45" spans="1:7">
      <c r="E45">
        <v>7014</v>
      </c>
      <c r="F45" t="s">
        <v>102</v>
      </c>
      <c r="G45" t="str">
        <f t="shared" si="0"/>
        <v>7014　大手前-国語科</v>
      </c>
    </row>
    <row r="46" spans="1:7">
      <c r="E46">
        <v>7015</v>
      </c>
      <c r="F46" t="s">
        <v>103</v>
      </c>
      <c r="G46" t="str">
        <f t="shared" si="0"/>
        <v>7015　大手前-社会科</v>
      </c>
    </row>
    <row r="47" spans="1:7">
      <c r="E47">
        <v>7016</v>
      </c>
      <c r="F47" t="s">
        <v>104</v>
      </c>
      <c r="G47" t="str">
        <f t="shared" si="0"/>
        <v>7016　大手前-書道科</v>
      </c>
    </row>
    <row r="48" spans="1:7">
      <c r="E48">
        <v>7017</v>
      </c>
      <c r="F48" t="s">
        <v>105</v>
      </c>
      <c r="G48" t="str">
        <f t="shared" si="0"/>
        <v>7017　大手前-奨学金</v>
      </c>
    </row>
    <row r="49" spans="1:7">
      <c r="E49">
        <v>7018</v>
      </c>
      <c r="F49" t="s">
        <v>106</v>
      </c>
      <c r="G49" t="str">
        <f t="shared" si="0"/>
        <v>7018　大手前-情報科</v>
      </c>
    </row>
    <row r="50" spans="1:7">
      <c r="E50">
        <v>7019</v>
      </c>
      <c r="F50" t="s">
        <v>107</v>
      </c>
      <c r="G50" t="str">
        <f t="shared" si="0"/>
        <v>7019　大手前-数学科</v>
      </c>
    </row>
    <row r="51" spans="1:7">
      <c r="E51">
        <v>7020</v>
      </c>
      <c r="F51" t="s">
        <v>108</v>
      </c>
      <c r="G51" t="str">
        <f t="shared" si="0"/>
        <v>7020　大手前-生徒指導部（健康教育）</v>
      </c>
    </row>
    <row r="52" spans="1:7">
      <c r="E52">
        <v>7021</v>
      </c>
      <c r="F52" t="s">
        <v>109</v>
      </c>
      <c r="G52" t="str">
        <f t="shared" si="0"/>
        <v>7021　大手前-生徒指導部（生活指導）</v>
      </c>
    </row>
    <row r="53" spans="1:7">
      <c r="E53">
        <v>7022</v>
      </c>
      <c r="F53" t="s">
        <v>110</v>
      </c>
      <c r="G53" t="str">
        <f t="shared" si="0"/>
        <v>7022　大手前-生徒指導部（生徒会指導）</v>
      </c>
    </row>
    <row r="54" spans="1:7">
      <c r="E54">
        <v>7023</v>
      </c>
      <c r="F54" t="s">
        <v>111</v>
      </c>
      <c r="G54" t="str">
        <f t="shared" si="0"/>
        <v>7023　大手前-総務部（情報）</v>
      </c>
    </row>
    <row r="55" spans="1:7">
      <c r="E55">
        <v>7024</v>
      </c>
      <c r="F55" t="s">
        <v>112</v>
      </c>
      <c r="G55" t="str">
        <f t="shared" si="0"/>
        <v>7024　大手前-総務部（人権教育・研究・図書）</v>
      </c>
    </row>
    <row r="56" spans="1:7">
      <c r="E56">
        <v>7025</v>
      </c>
      <c r="F56" t="s">
        <v>113</v>
      </c>
      <c r="G56" t="str">
        <f t="shared" si="0"/>
        <v>7025　大手前-総務部（総務・庶務）</v>
      </c>
    </row>
    <row r="57" spans="1:7">
      <c r="E57">
        <v>7026</v>
      </c>
      <c r="F57" t="s">
        <v>114</v>
      </c>
      <c r="G57" t="str">
        <f t="shared" si="0"/>
        <v>7026　大手前-入試広報部</v>
      </c>
    </row>
    <row r="58" spans="1:7">
      <c r="E58">
        <v>7027</v>
      </c>
      <c r="F58" t="s">
        <v>115</v>
      </c>
      <c r="G58" t="str">
        <f t="shared" si="0"/>
        <v>7027　大手前-美術科</v>
      </c>
    </row>
    <row r="59" spans="1:7">
      <c r="E59">
        <v>7028</v>
      </c>
      <c r="F59" t="s">
        <v>116</v>
      </c>
      <c r="G59" t="str">
        <f t="shared" si="0"/>
        <v>7028　大手前-保健体育科</v>
      </c>
    </row>
    <row r="60" spans="1:7">
      <c r="A60" s="2"/>
      <c r="B60" s="2"/>
      <c r="C60" s="2"/>
      <c r="E60">
        <v>7029</v>
      </c>
      <c r="F60" t="s">
        <v>117</v>
      </c>
      <c r="G60" t="str">
        <f t="shared" si="0"/>
        <v>7029　大手前-理科</v>
      </c>
    </row>
    <row r="61" spans="1:7">
      <c r="A61" s="2"/>
      <c r="B61" s="2"/>
      <c r="C61" s="2"/>
      <c r="E61">
        <v>7030</v>
      </c>
      <c r="F61" t="s">
        <v>118</v>
      </c>
      <c r="G61" t="str">
        <f t="shared" si="0"/>
        <v>7030　大手前-進路指導部</v>
      </c>
    </row>
    <row r="62" spans="1:7">
      <c r="A62" s="2"/>
      <c r="B62" s="2"/>
      <c r="C62" s="2"/>
      <c r="E62">
        <v>7031</v>
      </c>
      <c r="F62" t="s">
        <v>119</v>
      </c>
      <c r="G62" t="str">
        <f t="shared" si="0"/>
        <v>7031　大手前-GAGS</v>
      </c>
    </row>
    <row r="63" spans="1:7">
      <c r="A63" s="2"/>
      <c r="B63" s="2"/>
      <c r="C63" s="2"/>
      <c r="E63">
        <v>7032</v>
      </c>
      <c r="F63" t="s">
        <v>120</v>
      </c>
      <c r="G63" t="str">
        <f t="shared" si="0"/>
        <v xml:space="preserve">7032　大手前-道徳科_x000D_
</v>
      </c>
    </row>
    <row r="64" spans="1:7">
      <c r="A64" s="2"/>
      <c r="B64" s="2"/>
      <c r="C64" s="2"/>
      <c r="E64">
        <v>7701</v>
      </c>
      <c r="F64" t="s">
        <v>121</v>
      </c>
      <c r="G64" t="str">
        <f t="shared" si="0"/>
        <v>7701　大手前-クラブ旅費（チアダンス部）</v>
      </c>
    </row>
    <row r="65" spans="1:7">
      <c r="A65" s="2"/>
      <c r="B65" s="2"/>
      <c r="C65" s="2"/>
      <c r="E65">
        <v>7702</v>
      </c>
      <c r="F65" t="s">
        <v>122</v>
      </c>
      <c r="G65" t="str">
        <f t="shared" si="0"/>
        <v>7702　大手前-クラブ旅費（スキー部）</v>
      </c>
    </row>
    <row r="66" spans="1:7">
      <c r="A66" s="2"/>
      <c r="B66" s="2"/>
      <c r="C66" s="2"/>
      <c r="E66">
        <v>7703</v>
      </c>
      <c r="F66" t="s">
        <v>123</v>
      </c>
      <c r="G66" t="str">
        <f t="shared" si="0"/>
        <v>7703　大手前-クラブ旅費（サッカー部）</v>
      </c>
    </row>
    <row r="67" spans="1:7">
      <c r="A67" s="2"/>
      <c r="B67" s="2"/>
      <c r="C67" s="2"/>
      <c r="E67">
        <v>7704</v>
      </c>
      <c r="F67" t="s">
        <v>124</v>
      </c>
      <c r="G67" t="str">
        <f t="shared" ref="G67:G130" si="2">E67&amp;"　"&amp;F67</f>
        <v>7704　大手前-クラブ旅費（バスケットボール部）</v>
      </c>
    </row>
    <row r="68" spans="1:7">
      <c r="A68" s="2"/>
      <c r="B68" s="2"/>
      <c r="C68" s="2"/>
      <c r="E68">
        <v>7705</v>
      </c>
      <c r="F68" t="s">
        <v>125</v>
      </c>
      <c r="G68" t="str">
        <f t="shared" si="2"/>
        <v>7705　大手前-クラブ旅費（陸上競技部）</v>
      </c>
    </row>
    <row r="69" spans="1:7">
      <c r="A69" s="2"/>
      <c r="B69" s="2"/>
      <c r="C69" s="2"/>
      <c r="E69">
        <v>7706</v>
      </c>
      <c r="F69" t="s">
        <v>126</v>
      </c>
      <c r="G69" t="str">
        <f t="shared" si="2"/>
        <v>7706　大手前-クラブ旅費（卓球部）</v>
      </c>
    </row>
    <row r="70" spans="1:7">
      <c r="E70">
        <v>7707</v>
      </c>
      <c r="F70" t="s">
        <v>127</v>
      </c>
      <c r="G70" t="str">
        <f t="shared" si="2"/>
        <v>7707　大手前-クラブ旅費（剣道部）</v>
      </c>
    </row>
    <row r="71" spans="1:7">
      <c r="E71">
        <v>7708</v>
      </c>
      <c r="F71" t="s">
        <v>128</v>
      </c>
      <c r="G71" t="str">
        <f t="shared" si="2"/>
        <v>7708　大手前-クラブ旅費（ロボットサイエンス部）</v>
      </c>
    </row>
    <row r="72" spans="1:7">
      <c r="E72">
        <v>7709</v>
      </c>
      <c r="F72" t="s">
        <v>129</v>
      </c>
      <c r="G72" t="str">
        <f t="shared" si="2"/>
        <v>7709　大手前-クラブ旅費（吹奏楽部）</v>
      </c>
    </row>
    <row r="73" spans="1:7">
      <c r="E73">
        <v>7710</v>
      </c>
      <c r="F73" t="s">
        <v>130</v>
      </c>
      <c r="G73" t="str">
        <f t="shared" si="2"/>
        <v>7710　大手前-クラブ旅費（演劇部）</v>
      </c>
    </row>
    <row r="74" spans="1:7">
      <c r="E74">
        <v>7711</v>
      </c>
      <c r="F74" t="s">
        <v>131</v>
      </c>
      <c r="G74" t="str">
        <f t="shared" si="2"/>
        <v>7711　大手前-クラブ旅費（その他）</v>
      </c>
    </row>
    <row r="75" spans="1:7">
      <c r="E75">
        <v>7712</v>
      </c>
      <c r="F75" t="s">
        <v>132</v>
      </c>
      <c r="G75" t="str">
        <f t="shared" si="2"/>
        <v xml:space="preserve">7712　大手前-クラブ旅費（バレーボール部）_x000D_
</v>
      </c>
    </row>
    <row r="76" spans="1:7">
      <c r="E76">
        <v>7713</v>
      </c>
      <c r="F76" t="s">
        <v>133</v>
      </c>
      <c r="G76" t="str">
        <f t="shared" si="2"/>
        <v xml:space="preserve">7713　大手前-クラブ旅費（美術部）_x000D_
</v>
      </c>
    </row>
    <row r="77" spans="1:7">
      <c r="E77">
        <v>7714</v>
      </c>
      <c r="F77" t="s">
        <v>134</v>
      </c>
      <c r="G77" t="str">
        <f t="shared" si="2"/>
        <v xml:space="preserve">7714　大手前-クラブ旅費（物理化学部）_x000D_
</v>
      </c>
    </row>
    <row r="78" spans="1:7">
      <c r="E78">
        <v>7715</v>
      </c>
      <c r="F78" t="s">
        <v>135</v>
      </c>
      <c r="G78" t="str">
        <f t="shared" si="2"/>
        <v xml:space="preserve">7715　大手前-クラブ旅費（競技かるた同好会）_x000D_
</v>
      </c>
    </row>
    <row r="79" spans="1:7">
      <c r="E79">
        <v>7716</v>
      </c>
      <c r="F79" t="s">
        <v>136</v>
      </c>
      <c r="G79" t="str">
        <f t="shared" si="2"/>
        <v xml:space="preserve">7716　大手前-クラブ旅費（ESS同好会）_x000D_
</v>
      </c>
    </row>
    <row r="80" spans="1:7">
      <c r="E80">
        <v>7717</v>
      </c>
      <c r="F80" t="s">
        <v>137</v>
      </c>
      <c r="G80" t="str">
        <f t="shared" si="2"/>
        <v xml:space="preserve">7717　大手前-クラブ旅費（SDGｓLab同好会）_x000D_
</v>
      </c>
    </row>
    <row r="81" spans="1:7">
      <c r="E81">
        <v>7718</v>
      </c>
      <c r="F81" t="s">
        <v>138</v>
      </c>
      <c r="G81" t="str">
        <f t="shared" si="2"/>
        <v xml:space="preserve">7718　大手前-クラブ旅費（書道教室）_x000D_
</v>
      </c>
    </row>
    <row r="82" spans="1:7">
      <c r="E82">
        <v>7719</v>
      </c>
      <c r="F82" t="s">
        <v>139</v>
      </c>
      <c r="G82" t="str">
        <f t="shared" si="2"/>
        <v xml:space="preserve">7719　大手前-クラブ旅費（華道教室）_x000D_
</v>
      </c>
    </row>
    <row r="83" spans="1:7">
      <c r="E83">
        <v>7720</v>
      </c>
      <c r="F83" t="s">
        <v>140</v>
      </c>
      <c r="G83" t="str">
        <f t="shared" si="2"/>
        <v xml:space="preserve">7720　大手前-クラブ旅費（茶道教室）_x000D_
</v>
      </c>
    </row>
    <row r="84" spans="1:7">
      <c r="E84">
        <v>7721</v>
      </c>
      <c r="F84" t="s">
        <v>141</v>
      </c>
      <c r="G84" t="str">
        <f t="shared" si="2"/>
        <v xml:space="preserve">7721　大手前-クラブ旅費（フォト教室）_x000D_
</v>
      </c>
    </row>
    <row r="85" spans="1:7">
      <c r="E85">
        <v>7999</v>
      </c>
      <c r="F85" t="s">
        <v>142</v>
      </c>
      <c r="G85" t="str">
        <f t="shared" si="2"/>
        <v>7999　大手前-個人研究費</v>
      </c>
    </row>
    <row r="86" spans="1:7">
      <c r="E86">
        <v>8000</v>
      </c>
      <c r="F86" t="s">
        <v>143</v>
      </c>
      <c r="G86" t="str">
        <f t="shared" si="2"/>
        <v>8000　小-国語科</v>
      </c>
    </row>
    <row r="87" spans="1:7">
      <c r="E87">
        <v>8001</v>
      </c>
      <c r="F87" t="s">
        <v>144</v>
      </c>
      <c r="G87" t="str">
        <f t="shared" si="2"/>
        <v>8001　小-社会科</v>
      </c>
    </row>
    <row r="88" spans="1:7">
      <c r="E88">
        <v>8002</v>
      </c>
      <c r="F88" t="s">
        <v>145</v>
      </c>
      <c r="G88" t="str">
        <f t="shared" si="2"/>
        <v>8002　小-算数科</v>
      </c>
    </row>
    <row r="89" spans="1:7">
      <c r="E89">
        <v>8003</v>
      </c>
      <c r="F89" t="s">
        <v>146</v>
      </c>
      <c r="G89" t="str">
        <f t="shared" si="2"/>
        <v>8003　小-理科</v>
      </c>
    </row>
    <row r="90" spans="1:7">
      <c r="A90" s="2"/>
      <c r="B90" s="2"/>
      <c r="C90" s="2"/>
      <c r="E90">
        <v>8004</v>
      </c>
      <c r="F90" t="s">
        <v>147</v>
      </c>
      <c r="G90" t="str">
        <f t="shared" si="2"/>
        <v>8004　小-生活科</v>
      </c>
    </row>
    <row r="91" spans="1:7">
      <c r="A91" s="2"/>
      <c r="B91" s="2"/>
      <c r="C91" s="2"/>
      <c r="E91">
        <v>8005</v>
      </c>
      <c r="F91" t="s">
        <v>148</v>
      </c>
      <c r="G91" t="str">
        <f t="shared" si="2"/>
        <v>8005　小-保健体育科</v>
      </c>
    </row>
    <row r="92" spans="1:7">
      <c r="A92" s="2"/>
      <c r="B92" s="2"/>
      <c r="C92" s="2"/>
      <c r="E92">
        <v>8006</v>
      </c>
      <c r="F92" t="s">
        <v>149</v>
      </c>
      <c r="G92" t="str">
        <f t="shared" si="2"/>
        <v>8006　小-剣道科</v>
      </c>
    </row>
    <row r="93" spans="1:7">
      <c r="A93" s="2"/>
      <c r="B93" s="2"/>
      <c r="C93" s="2"/>
      <c r="E93">
        <v>8007</v>
      </c>
      <c r="F93" t="s">
        <v>150</v>
      </c>
      <c r="G93" t="str">
        <f t="shared" si="2"/>
        <v>8007　小-音楽科</v>
      </c>
    </row>
    <row r="94" spans="1:7">
      <c r="A94" s="2"/>
      <c r="B94" s="2"/>
      <c r="C94" s="2"/>
      <c r="E94">
        <v>8008</v>
      </c>
      <c r="F94" t="s">
        <v>151</v>
      </c>
      <c r="G94" t="str">
        <f t="shared" si="2"/>
        <v>8008　小-図工科</v>
      </c>
    </row>
    <row r="95" spans="1:7">
      <c r="A95" s="2"/>
      <c r="B95" s="2"/>
      <c r="C95" s="2"/>
      <c r="E95">
        <v>8009</v>
      </c>
      <c r="F95" t="s">
        <v>152</v>
      </c>
      <c r="G95" t="str">
        <f t="shared" si="2"/>
        <v>8009　小-習字科</v>
      </c>
    </row>
    <row r="96" spans="1:7">
      <c r="A96" s="2"/>
      <c r="B96" s="2"/>
      <c r="C96" s="2"/>
      <c r="E96">
        <v>8010</v>
      </c>
      <c r="F96" t="s">
        <v>153</v>
      </c>
      <c r="G96" t="str">
        <f t="shared" si="2"/>
        <v>8010　小-家庭科</v>
      </c>
    </row>
    <row r="97" spans="1:7">
      <c r="A97" s="2"/>
      <c r="B97" s="2"/>
      <c r="C97" s="2"/>
      <c r="E97">
        <v>8011</v>
      </c>
      <c r="F97" t="s">
        <v>154</v>
      </c>
      <c r="G97" t="str">
        <f t="shared" si="2"/>
        <v>8011　小-英語科</v>
      </c>
    </row>
    <row r="98" spans="1:7">
      <c r="A98" s="2"/>
      <c r="B98" s="2"/>
      <c r="C98" s="2"/>
      <c r="E98">
        <v>8012</v>
      </c>
      <c r="F98" t="s">
        <v>155</v>
      </c>
      <c r="G98" t="str">
        <f t="shared" si="2"/>
        <v>8012　小-図書科</v>
      </c>
    </row>
    <row r="99" spans="1:7">
      <c r="A99" s="2"/>
      <c r="B99" s="2"/>
      <c r="C99" s="2"/>
      <c r="E99">
        <v>8013</v>
      </c>
      <c r="F99" t="s">
        <v>156</v>
      </c>
      <c r="G99" t="str">
        <f t="shared" si="2"/>
        <v xml:space="preserve">8013　小-CS教育科_x000D_
</v>
      </c>
    </row>
    <row r="100" spans="1:7">
      <c r="A100" s="2"/>
      <c r="B100" s="2"/>
      <c r="C100" s="2"/>
      <c r="E100">
        <v>8014</v>
      </c>
      <c r="F100" t="s">
        <v>157</v>
      </c>
      <c r="G100" t="str">
        <f t="shared" si="2"/>
        <v>8014　小-道徳科</v>
      </c>
    </row>
    <row r="101" spans="1:7">
      <c r="A101" s="2"/>
      <c r="B101" s="2"/>
      <c r="C101" s="2"/>
      <c r="E101">
        <v>8015</v>
      </c>
      <c r="F101" t="s">
        <v>158</v>
      </c>
      <c r="G101" t="str">
        <f t="shared" si="2"/>
        <v>8015　小-学級経営科</v>
      </c>
    </row>
    <row r="102" spans="1:7">
      <c r="A102" s="2"/>
      <c r="B102" s="2"/>
      <c r="C102" s="2"/>
      <c r="E102">
        <v>8016</v>
      </c>
      <c r="F102" t="s">
        <v>159</v>
      </c>
      <c r="G102" t="str">
        <f t="shared" si="2"/>
        <v>8016　小-学校劇</v>
      </c>
    </row>
    <row r="103" spans="1:7">
      <c r="E103">
        <v>8017</v>
      </c>
      <c r="F103" t="s">
        <v>160</v>
      </c>
      <c r="G103" t="str">
        <f t="shared" si="2"/>
        <v>8017　小-総務部(総務)</v>
      </c>
    </row>
    <row r="104" spans="1:7">
      <c r="E104">
        <v>8018</v>
      </c>
      <c r="F104" t="s">
        <v>161</v>
      </c>
      <c r="G104" t="str">
        <f t="shared" si="2"/>
        <v xml:space="preserve">8018　小-総務部(企画推進)_x000D_
</v>
      </c>
    </row>
    <row r="105" spans="1:7">
      <c r="E105">
        <v>8019</v>
      </c>
      <c r="F105" t="s">
        <v>162</v>
      </c>
      <c r="G105" t="str">
        <f t="shared" si="2"/>
        <v>8019　小-総務部(庶務)</v>
      </c>
    </row>
    <row r="106" spans="1:7">
      <c r="E106">
        <v>8020</v>
      </c>
      <c r="F106" t="s">
        <v>163</v>
      </c>
      <c r="G106" t="str">
        <f t="shared" si="2"/>
        <v>8020　小-総務部(進学)</v>
      </c>
    </row>
    <row r="107" spans="1:7">
      <c r="E107">
        <v>8021</v>
      </c>
      <c r="F107" t="s">
        <v>164</v>
      </c>
      <c r="G107" t="str">
        <f t="shared" si="2"/>
        <v>8021　小-総務部(人権)</v>
      </c>
    </row>
    <row r="108" spans="1:7">
      <c r="E108">
        <v>8022</v>
      </c>
      <c r="F108" t="s">
        <v>165</v>
      </c>
      <c r="G108" t="str">
        <f t="shared" si="2"/>
        <v>8022　小-国際部</v>
      </c>
    </row>
    <row r="109" spans="1:7">
      <c r="E109">
        <v>8023</v>
      </c>
      <c r="F109" t="s">
        <v>166</v>
      </c>
      <c r="G109" t="str">
        <f t="shared" si="2"/>
        <v>8023　小-教務部</v>
      </c>
    </row>
    <row r="110" spans="1:7">
      <c r="E110">
        <v>8024</v>
      </c>
      <c r="F110" t="s">
        <v>167</v>
      </c>
      <c r="G110" t="str">
        <f t="shared" si="2"/>
        <v>8024　小-研究部</v>
      </c>
    </row>
    <row r="111" spans="1:7">
      <c r="E111">
        <v>8025</v>
      </c>
      <c r="F111" t="s">
        <v>168</v>
      </c>
      <c r="G111" t="str">
        <f t="shared" si="2"/>
        <v>8025　小-出版部</v>
      </c>
    </row>
    <row r="112" spans="1:7">
      <c r="E112">
        <v>8026</v>
      </c>
      <c r="F112" t="s">
        <v>169</v>
      </c>
      <c r="G112" t="str">
        <f t="shared" si="2"/>
        <v xml:space="preserve">8026　小-CS教育部_x000D_
</v>
      </c>
    </row>
    <row r="113" spans="2:7">
      <c r="E113">
        <v>8027</v>
      </c>
      <c r="F113" t="s">
        <v>170</v>
      </c>
      <c r="G113" t="str">
        <f t="shared" si="2"/>
        <v>8027　小-体育部</v>
      </c>
    </row>
    <row r="114" spans="2:7">
      <c r="E114">
        <v>8028</v>
      </c>
      <c r="F114" t="s">
        <v>171</v>
      </c>
      <c r="G114" t="str">
        <f t="shared" si="2"/>
        <v xml:space="preserve">8028　小-保健安全部(保健)_x000D_
</v>
      </c>
    </row>
    <row r="115" spans="2:7">
      <c r="B115" s="2"/>
      <c r="C115" s="2"/>
      <c r="E115">
        <v>8029</v>
      </c>
      <c r="F115" t="s">
        <v>172</v>
      </c>
      <c r="G115" t="str">
        <f t="shared" si="2"/>
        <v xml:space="preserve">8029　小-保健安全部(給食)_x000D_
</v>
      </c>
    </row>
    <row r="116" spans="2:7">
      <c r="E116">
        <v>8030</v>
      </c>
      <c r="F116" t="s">
        <v>173</v>
      </c>
      <c r="G116" t="str">
        <f t="shared" si="2"/>
        <v>8030　小-生活指導部(内）</v>
      </c>
    </row>
    <row r="117" spans="2:7">
      <c r="E117">
        <v>8031</v>
      </c>
      <c r="F117" t="s">
        <v>174</v>
      </c>
      <c r="G117" t="str">
        <f t="shared" si="2"/>
        <v>8031　小-生活指導部(外）</v>
      </c>
    </row>
    <row r="118" spans="2:7">
      <c r="E118">
        <v>8032</v>
      </c>
      <c r="F118" t="s">
        <v>175</v>
      </c>
      <c r="G118" t="str">
        <f t="shared" si="2"/>
        <v>8032　小-広報部</v>
      </c>
    </row>
    <row r="119" spans="2:7">
      <c r="E119">
        <v>8033</v>
      </c>
      <c r="F119" t="s">
        <v>176</v>
      </c>
      <c r="G119" t="str">
        <f t="shared" si="2"/>
        <v>8033　小-入試対策部</v>
      </c>
    </row>
    <row r="120" spans="2:7">
      <c r="E120">
        <v>8034</v>
      </c>
      <c r="F120" t="s">
        <v>177</v>
      </c>
      <c r="G120" t="str">
        <f t="shared" si="2"/>
        <v>8034　小-ランシステム</v>
      </c>
    </row>
    <row r="121" spans="2:7">
      <c r="E121">
        <v>8035</v>
      </c>
      <c r="F121" t="s">
        <v>178</v>
      </c>
      <c r="G121" t="str">
        <f t="shared" si="2"/>
        <v>8035　小-個人研究費</v>
      </c>
    </row>
    <row r="122" spans="2:7">
      <c r="E122">
        <v>8036</v>
      </c>
      <c r="F122" t="s">
        <v>179</v>
      </c>
      <c r="G122" t="str">
        <f t="shared" si="2"/>
        <v xml:space="preserve">8036　小-総務部(教育推進)_x000D_
</v>
      </c>
    </row>
    <row r="123" spans="2:7">
      <c r="E123">
        <v>8037</v>
      </c>
      <c r="F123" t="s">
        <v>180</v>
      </c>
      <c r="G123" t="str">
        <f t="shared" si="2"/>
        <v>8037　小-総合（大阪城活動）</v>
      </c>
    </row>
    <row r="124" spans="2:7">
      <c r="E124">
        <v>8038</v>
      </c>
      <c r="F124" t="s">
        <v>181</v>
      </c>
      <c r="G124" t="str">
        <f t="shared" si="2"/>
        <v xml:space="preserve">8038　小-国際教育センター_x000D_
</v>
      </c>
    </row>
    <row r="125" spans="2:7">
      <c r="E125">
        <v>8099</v>
      </c>
      <c r="F125" t="s">
        <v>182</v>
      </c>
      <c r="G125" t="str">
        <f t="shared" si="2"/>
        <v>8099　小-学校全体</v>
      </c>
    </row>
    <row r="126" spans="2:7">
      <c r="E126">
        <v>9001</v>
      </c>
      <c r="F126" t="s">
        <v>183</v>
      </c>
      <c r="G126" t="str">
        <f t="shared" si="2"/>
        <v xml:space="preserve">9001　幼-(教育課程)年少_x000D_
</v>
      </c>
    </row>
    <row r="127" spans="2:7">
      <c r="E127">
        <v>9002</v>
      </c>
      <c r="F127" t="s">
        <v>184</v>
      </c>
      <c r="G127" t="str">
        <f t="shared" si="2"/>
        <v xml:space="preserve">9002　幼-(教育課程)年中_x000D_
</v>
      </c>
    </row>
    <row r="128" spans="2:7">
      <c r="E128">
        <v>9003</v>
      </c>
      <c r="F128" t="s">
        <v>185</v>
      </c>
      <c r="G128" t="str">
        <f t="shared" si="2"/>
        <v xml:space="preserve">9003　幼-(教育課程)年長_x000D_
</v>
      </c>
    </row>
    <row r="129" spans="1:7">
      <c r="E129">
        <v>9004</v>
      </c>
      <c r="F129" t="s">
        <v>186</v>
      </c>
      <c r="G129" t="str">
        <f t="shared" si="2"/>
        <v xml:space="preserve">9004　幼-(保育課程)_x000D_
</v>
      </c>
    </row>
    <row r="130" spans="1:7">
      <c r="E130">
        <v>9005</v>
      </c>
      <c r="F130" t="s">
        <v>187</v>
      </c>
      <c r="G130" t="str">
        <f t="shared" si="2"/>
        <v xml:space="preserve">9005　幼-(教育課程)_x000D_
</v>
      </c>
    </row>
    <row r="131" spans="1:7">
      <c r="A131" s="2"/>
      <c r="E131">
        <v>9006</v>
      </c>
      <c r="F131" t="s">
        <v>188</v>
      </c>
      <c r="G131" t="str">
        <f t="shared" ref="G131:G137" si="3">E131&amp;"　"&amp;F131</f>
        <v xml:space="preserve">9006　幼-幼稚園全体_x000D_
</v>
      </c>
    </row>
    <row r="132" spans="1:7">
      <c r="A132" s="2"/>
      <c r="E132">
        <v>9007</v>
      </c>
      <c r="F132" t="s">
        <v>189</v>
      </c>
      <c r="G132" t="str">
        <f t="shared" si="3"/>
        <v xml:space="preserve">9007　幼-ﾍﾟﾝｷﾞﾝ_x000D_
</v>
      </c>
    </row>
    <row r="133" spans="1:7">
      <c r="E133">
        <v>9008</v>
      </c>
      <c r="F133" t="s">
        <v>190</v>
      </c>
      <c r="G133" t="str">
        <f t="shared" si="3"/>
        <v xml:space="preserve">9008　幼-給食_x000D_
</v>
      </c>
    </row>
    <row r="134" spans="1:7">
      <c r="E134" s="4">
        <v>9009</v>
      </c>
      <c r="F134" t="s">
        <v>191</v>
      </c>
      <c r="G134" t="str">
        <f t="shared" si="3"/>
        <v xml:space="preserve">9009　幼-幼ﾊﾞｽ_x000D_
</v>
      </c>
    </row>
    <row r="135" spans="1:7">
      <c r="E135">
        <v>9010</v>
      </c>
      <c r="F135" t="s">
        <v>192</v>
      </c>
      <c r="G135" t="str">
        <f t="shared" si="3"/>
        <v xml:space="preserve">9010　幼-個人研究費_x000D_
</v>
      </c>
    </row>
    <row r="136" spans="1:7">
      <c r="E136">
        <v>9012</v>
      </c>
      <c r="F136" t="s">
        <v>193</v>
      </c>
      <c r="G136" t="str">
        <f t="shared" si="3"/>
        <v xml:space="preserve">9012　幼-子育て支援_x000D_
</v>
      </c>
    </row>
    <row r="137" spans="1:7">
      <c r="E137">
        <v>9013</v>
      </c>
      <c r="F137" t="s">
        <v>194</v>
      </c>
      <c r="G137" t="str">
        <f t="shared" si="3"/>
        <v xml:space="preserve">9013　幼-事業(ﾌﾟﾚｽｸｰﾙ)_x000D_
</v>
      </c>
    </row>
    <row r="139" spans="1:7">
      <c r="A139" s="2"/>
    </row>
    <row r="140" spans="1:7">
      <c r="A140" s="2"/>
    </row>
    <row r="141" spans="1:7">
      <c r="A141" s="2"/>
    </row>
    <row r="142" spans="1:7">
      <c r="A142" s="2"/>
    </row>
    <row r="171" spans="1:1">
      <c r="A171" s="2"/>
    </row>
    <row r="179" spans="1:1">
      <c r="A179" s="2"/>
    </row>
    <row r="198" spans="1:1">
      <c r="A198" s="2"/>
    </row>
    <row r="309" spans="1:1">
      <c r="A309" s="2"/>
    </row>
  </sheetData>
  <phoneticPr fontId="3"/>
  <pageMargins left="0.25" right="0.25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謝金（個人）</vt:lpstr>
      <vt:lpstr>入力見本</vt:lpstr>
      <vt:lpstr>データ</vt:lpstr>
      <vt:lpstr>'謝金（個人）'!Print_Area</vt:lpstr>
      <vt:lpstr>入力見本!Print_Area</vt:lpstr>
    </vt:vector>
  </TitlesOfParts>
  <Manager>zaq1</Manager>
  <Company>庶務課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akemi</dc:creator>
  <cp:lastModifiedBy>坂本　彩子</cp:lastModifiedBy>
  <cp:lastPrinted>2023-09-27T01:49:05Z</cp:lastPrinted>
  <dcterms:created xsi:type="dcterms:W3CDTF">2006-06-26T03:49:08Z</dcterms:created>
  <dcterms:modified xsi:type="dcterms:W3CDTF">2024-05-20T04:15:17Z</dcterms:modified>
</cp:coreProperties>
</file>