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G.業務改革推進課\業務改革推進課\D.経理・E.調達\0.関連規程・仕様書・フローチャート・マニュアル\6.申請書他様式\謝金\謝金支払請求書\"/>
    </mc:Choice>
  </mc:AlternateContent>
  <xr:revisionPtr revIDLastSave="0" documentId="13_ncr:1_{B4596A39-70EE-47E6-8883-3D577B0337F2}" xr6:coauthVersionLast="36" xr6:coauthVersionMax="36" xr10:uidLastSave="{00000000-0000-0000-0000-000000000000}"/>
  <bookViews>
    <workbookView xWindow="0" yWindow="0" windowWidth="28800" windowHeight="11772" tabRatio="779" xr2:uid="{00000000-000D-0000-FFFF-FFFF00000000}"/>
  </bookViews>
  <sheets>
    <sheet name="謝金等支払請求書（個人）" sheetId="6" r:id="rId1"/>
    <sheet name="謝金支給基準＆執行要領" sheetId="8" r:id="rId2"/>
    <sheet name="データ" sheetId="7" r:id="rId3"/>
  </sheets>
  <definedNames>
    <definedName name="_xlnm._FilterDatabase" localSheetId="2" hidden="1">データ!#REF!</definedName>
    <definedName name="_xlnm.Print_Area" localSheetId="0">'謝金等支払請求書（個人）'!$A$1:$M$92</definedName>
  </definedNames>
  <calcPr calcId="191029"/>
</workbook>
</file>

<file path=xl/calcChain.xml><?xml version="1.0" encoding="utf-8"?>
<calcChain xmlns="http://schemas.openxmlformats.org/spreadsheetml/2006/main">
  <c r="A63" i="6" l="1"/>
  <c r="A69" i="6"/>
  <c r="C84" i="6" l="1"/>
  <c r="E60" i="6"/>
  <c r="D60" i="6"/>
  <c r="K61" i="6"/>
  <c r="K60" i="6"/>
  <c r="K58" i="6"/>
  <c r="K57" i="6"/>
  <c r="K56" i="6"/>
  <c r="E61" i="6"/>
  <c r="D61" i="6"/>
  <c r="L64" i="6" l="1"/>
  <c r="E65" i="6"/>
  <c r="K12" i="6"/>
  <c r="K16" i="6" s="1"/>
  <c r="C83" i="6" l="1"/>
  <c r="K82" i="6"/>
  <c r="C82" i="6"/>
  <c r="K81" i="6"/>
  <c r="C81" i="6"/>
  <c r="K80" i="6"/>
  <c r="C80" i="6"/>
  <c r="K72" i="6"/>
  <c r="K71" i="6"/>
  <c r="J71" i="6"/>
  <c r="H71" i="6"/>
  <c r="G71" i="6"/>
  <c r="E71" i="6"/>
  <c r="A71" i="6"/>
  <c r="K68" i="6"/>
  <c r="E68" i="6"/>
  <c r="L67" i="6"/>
  <c r="E67" i="6"/>
  <c r="E66" i="6"/>
  <c r="E64" i="6"/>
  <c r="F48" i="6"/>
  <c r="A56" i="6" l="1"/>
  <c r="D52" i="6"/>
  <c r="K50" i="6"/>
  <c r="A48" i="6"/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2" i="7"/>
  <c r="C5" i="7" l="1"/>
  <c r="C6" i="7"/>
  <c r="C3" i="7"/>
  <c r="C2" i="7"/>
  <c r="E16" i="6" l="1"/>
  <c r="K13" i="6"/>
  <c r="K14" i="6" l="1"/>
  <c r="D16" i="6"/>
  <c r="K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飯田　麻紀</author>
    <author>Otemon</author>
  </authors>
  <commentList>
    <comment ref="K6" authorId="0" shapeId="0" xr:uid="{1FEF5084-AD09-416A-B95A-4C4E8F725453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適格請求書発行事業者の登録をされている方は「登録番号」をご入力ください。</t>
        </r>
      </text>
    </comment>
    <comment ref="D8" authorId="1" shapeId="0" xr:uid="{00000000-0006-0000-0000-000001000000}">
      <text>
        <r>
          <rPr>
            <b/>
            <sz val="9"/>
            <color indexed="81"/>
            <rFont val="メイリオ"/>
            <family val="3"/>
            <charset val="128"/>
          </rPr>
          <t>ここに</t>
        </r>
        <r>
          <rPr>
            <b/>
            <sz val="11"/>
            <color indexed="81"/>
            <rFont val="メイリオ"/>
            <family val="3"/>
            <charset val="128"/>
          </rPr>
          <t>税込金額</t>
        </r>
        <r>
          <rPr>
            <b/>
            <sz val="9"/>
            <color indexed="81"/>
            <rFont val="メイリオ"/>
            <family val="3"/>
            <charset val="128"/>
          </rPr>
          <t>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2" authorId="0" shapeId="0" xr:uid="{15D06388-2751-480A-B6E9-504410032BD5}">
      <text>
        <r>
          <rPr>
            <b/>
            <sz val="9"/>
            <color indexed="81"/>
            <rFont val="MS P ゴシック"/>
            <family val="3"/>
            <charset val="128"/>
          </rPr>
          <t>業務内容を入力</t>
        </r>
      </text>
    </comment>
    <comment ref="L20" authorId="0" shapeId="0" xr:uid="{D41026CE-48D6-4DE7-9129-BFFCC1A3610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★選択してください★
</t>
        </r>
        <r>
          <rPr>
            <sz val="9"/>
            <color indexed="81"/>
            <rFont val="MS P ゴシック"/>
            <family val="3"/>
            <charset val="128"/>
          </rPr>
          <t>非居住者等（国外居住者または外国法人）の場合は、源泉徴収税率が「20.42％」となります。</t>
        </r>
      </text>
    </comment>
  </commentList>
</comments>
</file>

<file path=xl/sharedStrings.xml><?xml version="1.0" encoding="utf-8"?>
<sst xmlns="http://schemas.openxmlformats.org/spreadsheetml/2006/main" count="246" uniqueCount="202">
  <si>
    <t>提出日</t>
  </si>
  <si>
    <t>支払日</t>
  </si>
  <si>
    <t>フリガナ</t>
  </si>
  <si>
    <t>住所又は所在地</t>
  </si>
  <si>
    <t>氏名又は名称</t>
  </si>
  <si>
    <t>口座番号</t>
  </si>
  <si>
    <t>口座名義</t>
  </si>
  <si>
    <t>名義人</t>
  </si>
  <si>
    <t>起案者</t>
    <phoneticPr fontId="3"/>
  </si>
  <si>
    <t>生年月日</t>
    <phoneticPr fontId="3"/>
  </si>
  <si>
    <t>支店名</t>
    <rPh sb="0" eb="3">
      <t>シテンメイ</t>
    </rPh>
    <phoneticPr fontId="3"/>
  </si>
  <si>
    <t>普通
当座</t>
    <rPh sb="0" eb="2">
      <t>フツウ</t>
    </rPh>
    <rPh sb="3" eb="5">
      <t>トウザ</t>
    </rPh>
    <phoneticPr fontId="3"/>
  </si>
  <si>
    <t>支払を
受ける者</t>
    <phoneticPr fontId="3"/>
  </si>
  <si>
    <t>種別</t>
    <rPh sb="0" eb="2">
      <t>シュベツ</t>
    </rPh>
    <phoneticPr fontId="3"/>
  </si>
  <si>
    <t>勘定科目</t>
    <rPh sb="0" eb="2">
      <t>カンジョウ</t>
    </rPh>
    <rPh sb="2" eb="4">
      <t>カモク</t>
    </rPh>
    <phoneticPr fontId="3"/>
  </si>
  <si>
    <t>金融機関名</t>
    <rPh sb="0" eb="2">
      <t>キンユウ</t>
    </rPh>
    <rPh sb="2" eb="4">
      <t>キカン</t>
    </rPh>
    <phoneticPr fontId="3"/>
  </si>
  <si>
    <t>郵便番号</t>
    <rPh sb="0" eb="2">
      <t>ユウビン</t>
    </rPh>
    <rPh sb="2" eb="4">
      <t>バンゴウ</t>
    </rPh>
    <phoneticPr fontId="3"/>
  </si>
  <si>
    <t xml:space="preserve">本人
</t>
    <rPh sb="0" eb="2">
      <t>ホンニン</t>
    </rPh>
    <phoneticPr fontId="3"/>
  </si>
  <si>
    <t>謝 金 等 の 支 払 請 求 書</t>
    <rPh sb="12" eb="13">
      <t>ショウ</t>
    </rPh>
    <rPh sb="14" eb="15">
      <t>モトム</t>
    </rPh>
    <phoneticPr fontId="3"/>
  </si>
  <si>
    <t>（自署または記名捺印）</t>
    <rPh sb="1" eb="3">
      <t>ジショ</t>
    </rPh>
    <rPh sb="6" eb="8">
      <t>キメイ</t>
    </rPh>
    <rPh sb="8" eb="10">
      <t>ナツイン</t>
    </rPh>
    <phoneticPr fontId="3"/>
  </si>
  <si>
    <t>勘定科目</t>
    <rPh sb="0" eb="4">
      <t>カンンジョウカモク</t>
    </rPh>
    <phoneticPr fontId="3"/>
  </si>
  <si>
    <t>31090200</t>
    <phoneticPr fontId="3"/>
  </si>
  <si>
    <t>32090200</t>
    <phoneticPr fontId="3"/>
  </si>
  <si>
    <t>管.謝金-謝金</t>
    <rPh sb="0" eb="1">
      <t>カン</t>
    </rPh>
    <rPh sb="2" eb="4">
      <t>シャキン</t>
    </rPh>
    <rPh sb="5" eb="7">
      <t>シャキン</t>
    </rPh>
    <phoneticPr fontId="3"/>
  </si>
  <si>
    <t>教.謝金-謝金</t>
    <rPh sb="0" eb="1">
      <t>キョウ</t>
    </rPh>
    <rPh sb="2" eb="4">
      <t>シャキン</t>
    </rPh>
    <rPh sb="5" eb="7">
      <t>シャキン</t>
    </rPh>
    <phoneticPr fontId="3"/>
  </si>
  <si>
    <t>31110100</t>
    <phoneticPr fontId="3"/>
  </si>
  <si>
    <t>32110100</t>
    <phoneticPr fontId="3"/>
  </si>
  <si>
    <t>管.支払手数料・報酬</t>
    <rPh sb="0" eb="1">
      <t>カン</t>
    </rPh>
    <rPh sb="2" eb="7">
      <t>シハライテスウリョウ</t>
    </rPh>
    <rPh sb="8" eb="10">
      <t>ホウシュウ</t>
    </rPh>
    <phoneticPr fontId="3"/>
  </si>
  <si>
    <t>教.支払手数料・報酬</t>
    <rPh sb="0" eb="1">
      <t>キョウ</t>
    </rPh>
    <rPh sb="2" eb="7">
      <t>シハライテスウリョウ</t>
    </rPh>
    <rPh sb="8" eb="10">
      <t>ホウシュウ</t>
    </rPh>
    <phoneticPr fontId="3"/>
  </si>
  <si>
    <t>予算執行責任者</t>
    <rPh sb="0" eb="2">
      <t>ヨサン</t>
    </rPh>
    <rPh sb="2" eb="4">
      <t>シッコウ</t>
    </rPh>
    <rPh sb="4" eb="7">
      <t>セキニンシャ</t>
    </rPh>
    <phoneticPr fontId="3"/>
  </si>
  <si>
    <t>メールアドレス</t>
    <phoneticPr fontId="3"/>
  </si>
  <si>
    <t>電話番号</t>
    <rPh sb="0" eb="4">
      <t>デンワバンゴウ</t>
    </rPh>
    <phoneticPr fontId="3"/>
  </si>
  <si>
    <t>※各種報酬、料金等については、所得税法第204条に規定する源泉徴収義務が発生いたしますので、上記（太枠内）をすべて入力してください。</t>
    <phoneticPr fontId="3"/>
  </si>
  <si>
    <t>下記、記載の業務内容について支払を請求いたします。</t>
    <rPh sb="0" eb="2">
      <t>カキ</t>
    </rPh>
    <rPh sb="3" eb="5">
      <t>キサイ</t>
    </rPh>
    <rPh sb="6" eb="8">
      <t>ギョウム</t>
    </rPh>
    <rPh sb="8" eb="10">
      <t>ナイヨウ</t>
    </rPh>
    <rPh sb="14" eb="16">
      <t>シハライ</t>
    </rPh>
    <rPh sb="17" eb="19">
      <t>セイキュウ</t>
    </rPh>
    <phoneticPr fontId="3"/>
  </si>
  <si>
    <t>支払額(手取額)</t>
    <phoneticPr fontId="3"/>
  </si>
  <si>
    <t>学校法人追手門学院　御中</t>
    <rPh sb="0" eb="2">
      <t>ガッコウ</t>
    </rPh>
    <rPh sb="2" eb="4">
      <t>ホウジン</t>
    </rPh>
    <rPh sb="4" eb="9">
      <t>オウテモンガクイン</t>
    </rPh>
    <rPh sb="10" eb="12">
      <t>オンチュウ</t>
    </rPh>
    <phoneticPr fontId="3"/>
  </si>
  <si>
    <t>登録番号：</t>
    <rPh sb="0" eb="2">
      <t>トウロク</t>
    </rPh>
    <rPh sb="2" eb="4">
      <t>バンゴウ</t>
    </rPh>
    <phoneticPr fontId="3"/>
  </si>
  <si>
    <t>合計金額</t>
    <rPh sb="0" eb="2">
      <t>ゴウケイ</t>
    </rPh>
    <rPh sb="2" eb="4">
      <t>キンガク</t>
    </rPh>
    <phoneticPr fontId="3"/>
  </si>
  <si>
    <t>（税込）</t>
    <rPh sb="1" eb="3">
      <t>ゼイコ</t>
    </rPh>
    <phoneticPr fontId="3"/>
  </si>
  <si>
    <t>摘要</t>
    <rPh sb="0" eb="2">
      <t>テキヨウ</t>
    </rPh>
    <phoneticPr fontId="3"/>
  </si>
  <si>
    <t>金額</t>
    <rPh sb="0" eb="2">
      <t>キンガク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</si>
  <si>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</si>
  <si>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</si>
  <si>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税率区分</t>
    <rPh sb="0" eb="2">
      <t>ゼイリツ</t>
    </rPh>
    <rPh sb="2" eb="4">
      <t>クブン</t>
    </rPh>
    <phoneticPr fontId="3"/>
  </si>
  <si>
    <t>１０％対象</t>
    <rPh sb="3" eb="5">
      <t>タイショウ</t>
    </rPh>
    <phoneticPr fontId="3"/>
  </si>
  <si>
    <t>８％対象</t>
    <rPh sb="2" eb="4">
      <t>タイショウ</t>
    </rPh>
    <phoneticPr fontId="3"/>
  </si>
  <si>
    <t>源泉徴収税額</t>
    <rPh sb="4" eb="5">
      <t>ゼイ</t>
    </rPh>
    <phoneticPr fontId="3"/>
  </si>
  <si>
    <t>金額（税抜）</t>
    <rPh sb="0" eb="2">
      <t>キンガク</t>
    </rPh>
    <rPh sb="3" eb="4">
      <t>ゼイ</t>
    </rPh>
    <rPh sb="4" eb="5">
      <t>ヌ</t>
    </rPh>
    <phoneticPr fontId="3"/>
  </si>
  <si>
    <t>-</t>
    <phoneticPr fontId="3"/>
  </si>
  <si>
    <t>業務コード</t>
    <rPh sb="0" eb="2">
      <t>ギョウム</t>
    </rPh>
    <phoneticPr fontId="3"/>
  </si>
  <si>
    <t>業務名称</t>
    <rPh sb="0" eb="2">
      <t>ギョウム</t>
    </rPh>
    <rPh sb="2" eb="4">
      <t>メイショウ</t>
    </rPh>
    <phoneticPr fontId="3"/>
  </si>
  <si>
    <t>　年　　　　月　　　　日</t>
    <rPh sb="1" eb="2">
      <t>ネン</t>
    </rPh>
    <rPh sb="6" eb="7">
      <t>ガツ</t>
    </rPh>
    <rPh sb="11" eb="12">
      <t>ニチ</t>
    </rPh>
    <phoneticPr fontId="3"/>
  </si>
  <si>
    <t>摘要コード</t>
  </si>
  <si>
    <t>摘要名称</t>
  </si>
  <si>
    <t>中高-事務室</t>
  </si>
  <si>
    <t>中高-国語科</t>
  </si>
  <si>
    <t>中高-社会科</t>
  </si>
  <si>
    <t>中高-数学科</t>
  </si>
  <si>
    <t>中高-理科</t>
  </si>
  <si>
    <t>中高-英語科</t>
  </si>
  <si>
    <t>中高-保健体育科</t>
  </si>
  <si>
    <t>中高-美術科</t>
  </si>
  <si>
    <t>中高-書道科</t>
  </si>
  <si>
    <t>中高-音楽科</t>
  </si>
  <si>
    <t>中高-情報科</t>
  </si>
  <si>
    <t>中高-技術科</t>
  </si>
  <si>
    <t>中高-家庭科</t>
  </si>
  <si>
    <t>中高-表現コミュニケーション科</t>
  </si>
  <si>
    <t>中高-学習推進</t>
  </si>
  <si>
    <t>中高-進路指導</t>
  </si>
  <si>
    <t>中高-探究</t>
  </si>
  <si>
    <t>中高-教務部</t>
  </si>
  <si>
    <t>中高-生指部</t>
  </si>
  <si>
    <t>中高-総務部</t>
  </si>
  <si>
    <t>中高-総務部(図書)</t>
  </si>
  <si>
    <t>中高-国際教育</t>
  </si>
  <si>
    <t>中高-入試広報部</t>
  </si>
  <si>
    <t>中高-スポーツコース</t>
  </si>
  <si>
    <t>中高-校務運営員会</t>
  </si>
  <si>
    <t>中高-健康(人権厚生)</t>
  </si>
  <si>
    <t>中高-創造</t>
  </si>
  <si>
    <t>中高-人権(人権厚生)</t>
  </si>
  <si>
    <t>中高-個人研究費</t>
  </si>
  <si>
    <t>大手前-ICT</t>
  </si>
  <si>
    <t>大手前-一貫連携</t>
  </si>
  <si>
    <t>大手前-英語科</t>
  </si>
  <si>
    <t>大手前-音楽科</t>
  </si>
  <si>
    <t>大手前-家庭科</t>
  </si>
  <si>
    <t>大手前-学校</t>
  </si>
  <si>
    <t>大手前-学校OTM</t>
  </si>
  <si>
    <t>大手前-学校OTM(ﾒﾝﾃ）</t>
  </si>
  <si>
    <t>大手前-学校OTM(ﾒﾝﾃ按）</t>
  </si>
  <si>
    <t>大手前-学習推進</t>
  </si>
  <si>
    <t>大手前-管理職</t>
  </si>
  <si>
    <t>大手前-技術科</t>
  </si>
  <si>
    <t>大手前-共通</t>
  </si>
  <si>
    <t>大手前-教務部</t>
  </si>
  <si>
    <t>大手前-国語科</t>
  </si>
  <si>
    <t>大手前-社会科</t>
  </si>
  <si>
    <t>大手前-書道科</t>
  </si>
  <si>
    <t>大手前-奨学金</t>
  </si>
  <si>
    <t>大手前-情報科</t>
  </si>
  <si>
    <t>大手前-数学科</t>
  </si>
  <si>
    <t>大手前-生徒指導部（健康教育）</t>
  </si>
  <si>
    <t>大手前-生徒指導部（生活指導）</t>
  </si>
  <si>
    <t>大手前-生徒指導部（生徒会指導）</t>
  </si>
  <si>
    <t>大手前-総務部（情報）</t>
  </si>
  <si>
    <t>大手前-総務部（人権教育・研究・図書）</t>
  </si>
  <si>
    <t>大手前-総務部（総務・庶務）</t>
  </si>
  <si>
    <t>大手前-入試広報部</t>
  </si>
  <si>
    <t>大手前-美術科</t>
  </si>
  <si>
    <t>大手前-保健体育科</t>
  </si>
  <si>
    <t>大手前-理科</t>
  </si>
  <si>
    <t>大手前-進路指導部</t>
  </si>
  <si>
    <t>大手前-GAGS</t>
  </si>
  <si>
    <t xml:space="preserve">大手前-道徳科_x000D_
</t>
  </si>
  <si>
    <t>大手前-クラブ旅費（チアダンス部）</t>
  </si>
  <si>
    <t>大手前-クラブ旅費（スキー部）</t>
  </si>
  <si>
    <t>大手前-クラブ旅費（サッカー部）</t>
  </si>
  <si>
    <t>大手前-クラブ旅費（バスケットボール部）</t>
  </si>
  <si>
    <t>大手前-クラブ旅費（陸上競技部）</t>
  </si>
  <si>
    <t>大手前-クラブ旅費（卓球部）</t>
  </si>
  <si>
    <t>大手前-クラブ旅費（剣道部）</t>
  </si>
  <si>
    <t>大手前-クラブ旅費（ロボットサイエンス部）</t>
  </si>
  <si>
    <t>大手前-クラブ旅費（吹奏楽部）</t>
  </si>
  <si>
    <t>大手前-クラブ旅費（演劇部）</t>
  </si>
  <si>
    <t>大手前-クラブ旅費（その他）</t>
  </si>
  <si>
    <t xml:space="preserve">大手前-クラブ旅費（バレーボール部）_x000D_
</t>
  </si>
  <si>
    <t xml:space="preserve">大手前-クラブ旅費（美術部）_x000D_
</t>
  </si>
  <si>
    <t xml:space="preserve">大手前-クラブ旅費（物理化学部）_x000D_
</t>
  </si>
  <si>
    <t xml:space="preserve">大手前-クラブ旅費（競技かるた同好会）_x000D_
</t>
  </si>
  <si>
    <t xml:space="preserve">大手前-クラブ旅費（ESS同好会）_x000D_
</t>
  </si>
  <si>
    <t xml:space="preserve">大手前-クラブ旅費（SDGｓLab同好会）_x000D_
</t>
  </si>
  <si>
    <t xml:space="preserve">大手前-クラブ旅費（書道教室）_x000D_
</t>
  </si>
  <si>
    <t xml:space="preserve">大手前-クラブ旅費（華道教室）_x000D_
</t>
  </si>
  <si>
    <t xml:space="preserve">大手前-クラブ旅費（茶道教室）_x000D_
</t>
  </si>
  <si>
    <t xml:space="preserve">大手前-クラブ旅費（フォト教室）_x000D_
</t>
  </si>
  <si>
    <t>大手前-個人研究費</t>
  </si>
  <si>
    <t>小-国語科</t>
  </si>
  <si>
    <t>小-社会科</t>
  </si>
  <si>
    <t>小-算数科</t>
  </si>
  <si>
    <t>小-理科</t>
  </si>
  <si>
    <t>小-生活科</t>
  </si>
  <si>
    <t>小-保健体育科</t>
  </si>
  <si>
    <t>小-剣道科</t>
  </si>
  <si>
    <t>小-音楽科</t>
  </si>
  <si>
    <t>小-図工科</t>
  </si>
  <si>
    <t>小-習字科</t>
  </si>
  <si>
    <t>小-家庭科</t>
  </si>
  <si>
    <t>小-英語科</t>
  </si>
  <si>
    <t>小-図書科</t>
  </si>
  <si>
    <t xml:space="preserve">小-CS教育科_x000D_
</t>
  </si>
  <si>
    <t>小-道徳科</t>
  </si>
  <si>
    <t>小-学級経営科</t>
  </si>
  <si>
    <t>小-学校劇</t>
  </si>
  <si>
    <t>小-総務部(総務)</t>
  </si>
  <si>
    <t xml:space="preserve">小-総務部(企画推進)_x000D_
</t>
  </si>
  <si>
    <t>小-総務部(庶務)</t>
  </si>
  <si>
    <t>小-総務部(進学)</t>
  </si>
  <si>
    <t>小-総務部(人権)</t>
  </si>
  <si>
    <t>小-国際部</t>
  </si>
  <si>
    <t>小-教務部</t>
  </si>
  <si>
    <t>小-研究部</t>
  </si>
  <si>
    <t>小-出版部</t>
  </si>
  <si>
    <t xml:space="preserve">小-CS教育部_x000D_
</t>
  </si>
  <si>
    <t>小-体育部</t>
  </si>
  <si>
    <t xml:space="preserve">小-保健安全部(保健)_x000D_
</t>
  </si>
  <si>
    <t xml:space="preserve">小-保健安全部(給食)_x000D_
</t>
  </si>
  <si>
    <t>小-生活指導部(内）</t>
  </si>
  <si>
    <t>小-生活指導部(外）</t>
  </si>
  <si>
    <t>小-広報部</t>
  </si>
  <si>
    <t>小-入試対策部</t>
  </si>
  <si>
    <t>小-ランシステム</t>
  </si>
  <si>
    <t>小-個人研究費</t>
  </si>
  <si>
    <t xml:space="preserve">小-総務部(教育推進)_x000D_
</t>
  </si>
  <si>
    <t>小-総合（大阪城活動）</t>
  </si>
  <si>
    <t xml:space="preserve">小-国際教育センター_x000D_
</t>
  </si>
  <si>
    <t>小-学校全体</t>
  </si>
  <si>
    <t xml:space="preserve">幼-(教育課程)年少_x000D_
</t>
  </si>
  <si>
    <t xml:space="preserve">幼-(教育課程)年中_x000D_
</t>
  </si>
  <si>
    <t xml:space="preserve">幼-(教育課程)年長_x000D_
</t>
  </si>
  <si>
    <t xml:space="preserve">幼-(保育課程)_x000D_
</t>
  </si>
  <si>
    <t xml:space="preserve">幼-(教育課程)_x000D_
</t>
  </si>
  <si>
    <t xml:space="preserve">幼-幼稚園全体_x000D_
</t>
  </si>
  <si>
    <t xml:space="preserve">幼-ﾍﾟﾝｷﾞﾝ_x000D_
</t>
  </si>
  <si>
    <t xml:space="preserve">幼-給食_x000D_
</t>
  </si>
  <si>
    <t xml:space="preserve">幼-幼ﾊﾞｽ_x000D_
</t>
  </si>
  <si>
    <t xml:space="preserve">幼-個人研究費_x000D_
</t>
  </si>
  <si>
    <t xml:space="preserve">幼-子育て支援_x000D_
</t>
  </si>
  <si>
    <t xml:space="preserve">幼-事業(ﾌﾟﾚｽｸｰﾙ)_x000D_
</t>
  </si>
  <si>
    <r>
      <t xml:space="preserve">教科部門
</t>
    </r>
    <r>
      <rPr>
        <sz val="7"/>
        <rFont val="ＭＳ Ｐ明朝"/>
        <family val="1"/>
        <charset val="128"/>
      </rPr>
      <t>(幼小中高のみ）</t>
    </r>
    <rPh sb="0" eb="2">
      <t>キョウカ</t>
    </rPh>
    <rPh sb="2" eb="4">
      <t>ブモン</t>
    </rPh>
    <rPh sb="6" eb="7">
      <t>ヨウ</t>
    </rPh>
    <rPh sb="7" eb="10">
      <t>ショウチュウコウ</t>
    </rPh>
    <phoneticPr fontId="7"/>
  </si>
  <si>
    <t>【申請部署記入欄】</t>
    <rPh sb="1" eb="3">
      <t>シンセイ</t>
    </rPh>
    <rPh sb="3" eb="5">
      <t>ブショ</t>
    </rPh>
    <rPh sb="5" eb="7">
      <t>キニュウ</t>
    </rPh>
    <rPh sb="7" eb="8">
      <t>ラン</t>
    </rPh>
    <phoneticPr fontId="3"/>
  </si>
  <si>
    <t>謝 金 等  支 払 請 求 書</t>
    <rPh sb="11" eb="12">
      <t>ショウ</t>
    </rPh>
    <rPh sb="13" eb="14">
      <t>モトム</t>
    </rPh>
    <phoneticPr fontId="3"/>
  </si>
  <si>
    <t>　　　　　年　　　　　月　　　　　日</t>
    <rPh sb="5" eb="6">
      <t>ネン</t>
    </rPh>
    <rPh sb="11" eb="12">
      <t>ガツ</t>
    </rPh>
    <rPh sb="17" eb="18">
      <t>ニチ</t>
    </rPh>
    <phoneticPr fontId="3"/>
  </si>
  <si>
    <t>　　　　　　　　　　　　　　　　　　　　　　　　　　　</t>
    <phoneticPr fontId="3"/>
  </si>
  <si>
    <t>　　　　　年　　　　　月　　　　　日</t>
    <rPh sb="5" eb="6">
      <t>トシ</t>
    </rPh>
    <rPh sb="11" eb="12">
      <t>ガツ</t>
    </rPh>
    <rPh sb="17" eb="18">
      <t>ヒ</t>
    </rPh>
    <phoneticPr fontId="3"/>
  </si>
  <si>
    <t>源泉徴収税率区分</t>
    <rPh sb="0" eb="2">
      <t>ゲンセン</t>
    </rPh>
    <rPh sb="2" eb="4">
      <t>チョウシュウ</t>
    </rPh>
    <rPh sb="4" eb="6">
      <t>ゼイリツ</t>
    </rPh>
    <rPh sb="6" eb="8">
      <t>クブン</t>
    </rPh>
    <phoneticPr fontId="3"/>
  </si>
  <si>
    <t>　</t>
  </si>
  <si>
    <t>※年間支払金額合計が税込5万円以上の場合、マイナンバー情報の提出が必要になります。本学がマイナンバー収集の委託をしている専門業者「株式会社ペイロール」 より、ご記載いただいたご住所宛に「マイナンバー収集に係る書類」が郵送されますので、ご提出のご協力をお願いいたします。ご提出いただきました情報は、「報酬、料金、契約金及び賞金の支払調書」の作成のみに利用いたします。</t>
    <rPh sb="1" eb="3">
      <t>ネンカン</t>
    </rPh>
    <rPh sb="3" eb="5">
      <t>シハライ</t>
    </rPh>
    <rPh sb="5" eb="7">
      <t>キンガク</t>
    </rPh>
    <rPh sb="7" eb="9">
      <t>ゴウケイ</t>
    </rPh>
    <rPh sb="10" eb="12">
      <t>ゼイコ</t>
    </rPh>
    <rPh sb="13" eb="14">
      <t>マン</t>
    </rPh>
    <rPh sb="14" eb="15">
      <t>エン</t>
    </rPh>
    <rPh sb="15" eb="17">
      <t>イジョウ</t>
    </rPh>
    <rPh sb="18" eb="20">
      <t>バアイ</t>
    </rPh>
    <rPh sb="27" eb="29">
      <t>ジョウホウ</t>
    </rPh>
    <rPh sb="30" eb="32">
      <t>テイシュツ</t>
    </rPh>
    <rPh sb="33" eb="35">
      <t>ヒツヨウ</t>
    </rPh>
    <rPh sb="80" eb="82">
      <t>キサイ</t>
    </rPh>
    <rPh sb="118" eb="120">
      <t>テイシュツ</t>
    </rPh>
    <rPh sb="122" eb="124">
      <t>キョウリョク</t>
    </rPh>
    <rPh sb="126" eb="127">
      <t>ネガ</t>
    </rPh>
    <rPh sb="135" eb="137">
      <t>テイシュツ</t>
    </rPh>
    <rPh sb="144" eb="146">
      <t>ジョウホウ</t>
    </rPh>
    <rPh sb="169" eb="171">
      <t>サクセイ</t>
    </rPh>
    <rPh sb="174" eb="176">
      <t>リヨウ</t>
    </rPh>
    <phoneticPr fontId="3"/>
  </si>
  <si>
    <t>【申請部署控え】　②</t>
    <rPh sb="1" eb="3">
      <t>シンセイ</t>
    </rPh>
    <rPh sb="3" eb="5">
      <t>ブショ</t>
    </rPh>
    <rPh sb="5" eb="6">
      <t>ヒカ</t>
    </rPh>
    <phoneticPr fontId="3"/>
  </si>
  <si>
    <t>※invox申請の場合押印不要</t>
    <rPh sb="6" eb="8">
      <t>シンセイ</t>
    </rPh>
    <rPh sb="9" eb="11">
      <t>バアイ</t>
    </rPh>
    <rPh sb="11" eb="13">
      <t>オウイン</t>
    </rPh>
    <rPh sb="13" eb="15">
      <t>フヨウ</t>
    </rPh>
    <phoneticPr fontId="3"/>
  </si>
  <si>
    <r>
      <t>【提出先：Faculty&amp;Staff support】　</t>
    </r>
    <r>
      <rPr>
        <sz val="11"/>
        <rFont val="ＭＳ Ｐ明朝"/>
        <family val="1"/>
        <charset val="128"/>
      </rPr>
      <t>①</t>
    </r>
    <r>
      <rPr>
        <sz val="9"/>
        <rFont val="ＭＳ Ｐ明朝"/>
        <family val="1"/>
        <charset val="128"/>
      </rPr>
      <t xml:space="preserve">
(業務改革推進課）</t>
    </r>
    <rPh sb="1" eb="3">
      <t>テイシュツ</t>
    </rPh>
    <rPh sb="3" eb="4">
      <t>サキ</t>
    </rPh>
    <rPh sb="31" eb="33">
      <t>ギョウム</t>
    </rPh>
    <rPh sb="33" eb="35">
      <t>カイカク</t>
    </rPh>
    <rPh sb="35" eb="37">
      <t>スイシン</t>
    </rPh>
    <rPh sb="37" eb="3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</si>
</sst>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#&quot;円&quot;"/>
    <numFmt numFmtId="178" formatCode="[$-F800]dddd\,\ mmmm\ dd\,\ yyyy"/>
  </numFmts>
  <fonts count="39">
    <font>
      <sz val="1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.5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メイリオ"/>
      <family val="3"/>
      <charset val="128"/>
    </font>
    <font>
      <sz val="11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明朝"/>
      <family val="1"/>
      <charset val="128"/>
    </font>
    <font>
      <u/>
      <sz val="10"/>
      <color theme="10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.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Meiryo UI"/>
      <family val="3"/>
      <charset val="128"/>
    </font>
    <font>
      <u/>
      <sz val="11"/>
      <color theme="10"/>
      <name val="ＭＳ Ｐ明朝"/>
      <family val="1"/>
      <charset val="128"/>
    </font>
    <font>
      <b/>
      <sz val="11"/>
      <color indexed="81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MS UI Gothic"/>
      <family val="3"/>
      <charset val="128"/>
    </font>
    <font>
      <b/>
      <sz val="9"/>
      <name val="Meiryo UI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Dot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ashDot">
        <color theme="4"/>
      </right>
      <top/>
      <bottom/>
      <diagonal/>
    </border>
    <border>
      <left style="dashDot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38" fontId="11" fillId="0" borderId="0" applyFont="0" applyFill="0" applyBorder="0" applyAlignment="0" applyProtection="0"/>
    <xf numFmtId="0" fontId="1" fillId="0" borderId="0">
      <alignment vertical="center"/>
    </xf>
    <xf numFmtId="0" fontId="19" fillId="0" borderId="0" applyNumberFormat="0" applyFill="0" applyBorder="0" applyAlignment="0" applyProtection="0"/>
    <xf numFmtId="38" fontId="20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Alignment="1">
      <alignment vertical="center"/>
    </xf>
    <xf numFmtId="0" fontId="0" fillId="0" borderId="0" xfId="0" applyNumberFormat="1" applyBorder="1"/>
    <xf numFmtId="0" fontId="0" fillId="0" borderId="0" xfId="0" applyFont="1"/>
    <xf numFmtId="0" fontId="0" fillId="0" borderId="0" xfId="0" applyFont="1" applyBorder="1" applyAlignment="1">
      <alignment horizontal="right" vertical="top" wrapText="1"/>
    </xf>
    <xf numFmtId="0" fontId="0" fillId="0" borderId="32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center" wrapText="1"/>
    </xf>
    <xf numFmtId="0" fontId="12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49" fontId="0" fillId="0" borderId="0" xfId="0" applyNumberFormat="1" applyFont="1" applyBorder="1"/>
    <xf numFmtId="49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0" fillId="0" borderId="32" xfId="0" applyFont="1" applyBorder="1" applyAlignment="1">
      <alignment wrapText="1"/>
    </xf>
    <xf numFmtId="0" fontId="2" fillId="0" borderId="0" xfId="0" applyFont="1" applyBorder="1" applyAlignment="1">
      <alignment horizontal="justify" wrapText="1"/>
    </xf>
    <xf numFmtId="0" fontId="0" fillId="0" borderId="13" xfId="0" applyFont="1" applyBorder="1" applyAlignment="1">
      <alignment horizontal="right" wrapText="1"/>
    </xf>
    <xf numFmtId="0" fontId="0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2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vertical="top"/>
    </xf>
    <xf numFmtId="49" fontId="0" fillId="0" borderId="0" xfId="0" applyNumberFormat="1" applyFont="1" applyBorder="1" applyAlignment="1">
      <alignment vertical="top"/>
    </xf>
    <xf numFmtId="0" fontId="1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15" fillId="3" borderId="0" xfId="0" applyNumberFormat="1" applyFont="1" applyFill="1" applyBorder="1" applyAlignment="1" applyProtection="1">
      <alignment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top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177" fontId="2" fillId="0" borderId="0" xfId="0" applyNumberFormat="1" applyFont="1" applyBorder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38" fontId="8" fillId="0" borderId="0" xfId="5" applyFont="1" applyBorder="1" applyAlignment="1">
      <alignment horizontal="right" vertical="center" wrapText="1" indent="1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1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right"/>
    </xf>
    <xf numFmtId="0" fontId="24" fillId="5" borderId="2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shrinkToFit="1"/>
    </xf>
    <xf numFmtId="177" fontId="4" fillId="0" borderId="1" xfId="0" applyNumberFormat="1" applyFont="1" applyBorder="1" applyAlignment="1">
      <alignment vertical="center" shrinkToFit="1"/>
    </xf>
    <xf numFmtId="0" fontId="4" fillId="0" borderId="0" xfId="0" applyFont="1"/>
    <xf numFmtId="0" fontId="4" fillId="0" borderId="67" xfId="0" applyFont="1" applyBorder="1"/>
    <xf numFmtId="0" fontId="4" fillId="0" borderId="68" xfId="0" applyFont="1" applyBorder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21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7" fontId="21" fillId="3" borderId="0" xfId="5" applyNumberFormat="1" applyFont="1" applyFill="1" applyBorder="1" applyAlignment="1" applyProtection="1">
      <alignment horizontal="right" vertical="center" indent="1" shrinkToFit="1"/>
    </xf>
    <xf numFmtId="177" fontId="21" fillId="3" borderId="0" xfId="5" applyNumberFormat="1" applyFont="1" applyFill="1" applyBorder="1" applyAlignment="1" applyProtection="1">
      <alignment horizontal="right" vertical="center" shrinkToFi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24" fillId="5" borderId="2" xfId="0" applyFont="1" applyFill="1" applyBorder="1" applyAlignment="1" applyProtection="1">
      <alignment horizontal="center" vertical="center" wrapText="1"/>
      <protection locked="0"/>
    </xf>
    <xf numFmtId="0" fontId="24" fillId="5" borderId="79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0" fontId="5" fillId="0" borderId="49" xfId="0" applyFont="1" applyFill="1" applyBorder="1" applyAlignment="1">
      <alignment vertical="center"/>
    </xf>
    <xf numFmtId="0" fontId="29" fillId="0" borderId="49" xfId="4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0" fontId="2" fillId="0" borderId="49" xfId="0" applyFont="1" applyFill="1" applyBorder="1" applyAlignment="1" applyProtection="1">
      <alignment vertical="center"/>
      <protection locked="0"/>
    </xf>
    <xf numFmtId="0" fontId="2" fillId="0" borderId="50" xfId="0" applyFont="1" applyFill="1" applyBorder="1" applyAlignment="1" applyProtection="1">
      <alignment vertical="center"/>
      <protection locked="0"/>
    </xf>
    <xf numFmtId="0" fontId="34" fillId="0" borderId="76" xfId="0" applyFont="1" applyBorder="1" applyAlignment="1">
      <alignment vertical="center"/>
    </xf>
    <xf numFmtId="0" fontId="35" fillId="0" borderId="49" xfId="0" applyFont="1" applyBorder="1" applyAlignment="1">
      <alignment wrapText="1"/>
    </xf>
    <xf numFmtId="0" fontId="35" fillId="0" borderId="49" xfId="0" applyFont="1" applyBorder="1" applyAlignment="1">
      <alignment horizontal="right" vertical="top" wrapText="1"/>
    </xf>
    <xf numFmtId="0" fontId="35" fillId="0" borderId="50" xfId="0" applyFont="1" applyBorder="1" applyAlignment="1">
      <alignment horizontal="right" vertical="top" wrapText="1"/>
    </xf>
    <xf numFmtId="0" fontId="34" fillId="0" borderId="49" xfId="0" applyFont="1" applyBorder="1" applyAlignment="1">
      <alignment vertical="center"/>
    </xf>
    <xf numFmtId="0" fontId="36" fillId="0" borderId="49" xfId="0" applyFont="1" applyBorder="1" applyAlignment="1">
      <alignment horizontal="left" vertical="center"/>
    </xf>
    <xf numFmtId="0" fontId="37" fillId="0" borderId="76" xfId="0" applyNumberFormat="1" applyFont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177" fontId="13" fillId="0" borderId="3" xfId="5" applyNumberFormat="1" applyFont="1" applyFill="1" applyBorder="1" applyAlignment="1" applyProtection="1">
      <alignment vertical="center" shrinkToFit="1"/>
      <protection locked="0"/>
    </xf>
    <xf numFmtId="177" fontId="13" fillId="0" borderId="27" xfId="5" applyNumberFormat="1" applyFont="1" applyFill="1" applyBorder="1" applyAlignment="1" applyProtection="1">
      <alignment vertical="center" shrinkToFit="1"/>
      <protection locked="0"/>
    </xf>
    <xf numFmtId="177" fontId="13" fillId="0" borderId="5" xfId="5" applyNumberFormat="1" applyFont="1" applyFill="1" applyBorder="1" applyAlignment="1" applyProtection="1">
      <alignment vertical="center" shrinkToFit="1"/>
      <protection locked="0"/>
    </xf>
    <xf numFmtId="177" fontId="13" fillId="0" borderId="13" xfId="5" applyNumberFormat="1" applyFont="1" applyFill="1" applyBorder="1" applyAlignment="1" applyProtection="1">
      <alignment vertical="center" shrinkToFit="1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31" fontId="2" fillId="2" borderId="6" xfId="0" applyNumberFormat="1" applyFont="1" applyFill="1" applyBorder="1" applyAlignment="1">
      <alignment horizontal="left" vertical="center" indent="1" shrinkToFit="1"/>
    </xf>
    <xf numFmtId="31" fontId="2" fillId="2" borderId="10" xfId="0" applyNumberFormat="1" applyFont="1" applyFill="1" applyBorder="1" applyAlignment="1">
      <alignment horizontal="left" vertical="center" indent="1" shrinkToFit="1"/>
    </xf>
    <xf numFmtId="31" fontId="2" fillId="2" borderId="18" xfId="0" applyNumberFormat="1" applyFont="1" applyFill="1" applyBorder="1" applyAlignment="1">
      <alignment horizontal="left" vertical="center" indent="1" shrinkToFit="1"/>
    </xf>
    <xf numFmtId="0" fontId="0" fillId="0" borderId="0" xfId="0" applyFont="1" applyBorder="1" applyAlignment="1">
      <alignment vertical="center" wrapText="1" shrinkToFi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top" shrinkToFit="1"/>
    </xf>
    <xf numFmtId="0" fontId="27" fillId="0" borderId="0" xfId="0" applyFont="1" applyBorder="1" applyAlignment="1">
      <alignment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 shrinkToFit="1"/>
    </xf>
    <xf numFmtId="0" fontId="24" fillId="5" borderId="4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 applyProtection="1">
      <alignment horizontal="left" vertical="center" shrinkToFit="1"/>
      <protection locked="0"/>
    </xf>
    <xf numFmtId="0" fontId="2" fillId="2" borderId="55" xfId="0" applyFont="1" applyFill="1" applyBorder="1" applyAlignment="1" applyProtection="1">
      <alignment horizontal="left" vertical="center" shrinkToFit="1"/>
      <protection locked="0"/>
    </xf>
    <xf numFmtId="0" fontId="2" fillId="2" borderId="13" xfId="0" applyFont="1" applyFill="1" applyBorder="1" applyAlignment="1" applyProtection="1">
      <alignment horizontal="left" vertical="center" shrinkToFit="1"/>
      <protection locked="0"/>
    </xf>
    <xf numFmtId="0" fontId="2" fillId="2" borderId="59" xfId="0" applyFont="1" applyFill="1" applyBorder="1" applyAlignment="1" applyProtection="1">
      <alignment horizontal="left" vertical="center" shrinkToFit="1"/>
      <protection locked="0"/>
    </xf>
    <xf numFmtId="0" fontId="24" fillId="5" borderId="78" xfId="0" applyFont="1" applyFill="1" applyBorder="1" applyAlignment="1">
      <alignment horizontal="center" vertical="center" wrapText="1"/>
    </xf>
    <xf numFmtId="0" fontId="24" fillId="5" borderId="79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right" vertical="center" shrinkToFit="1"/>
    </xf>
    <xf numFmtId="0" fontId="2" fillId="0" borderId="54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18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Fill="1" applyBorder="1" applyAlignment="1" applyProtection="1">
      <alignment horizontal="left" vertical="center" shrinkToFit="1"/>
      <protection locked="0"/>
    </xf>
    <xf numFmtId="0" fontId="4" fillId="0" borderId="18" xfId="0" applyFont="1" applyFill="1" applyBorder="1" applyAlignment="1" applyProtection="1">
      <alignment horizontal="left" vertical="center" shrinkToFit="1"/>
      <protection locked="0"/>
    </xf>
    <xf numFmtId="0" fontId="2" fillId="0" borderId="54" xfId="0" applyNumberFormat="1" applyFont="1" applyFill="1" applyBorder="1" applyAlignment="1">
      <alignment horizontal="left" vertical="center" shrinkToFit="1"/>
    </xf>
    <xf numFmtId="0" fontId="2" fillId="0" borderId="10" xfId="0" applyNumberFormat="1" applyFont="1" applyFill="1" applyBorder="1" applyAlignment="1">
      <alignment horizontal="left" vertical="center" shrinkToFit="1"/>
    </xf>
    <xf numFmtId="0" fontId="2" fillId="0" borderId="18" xfId="0" applyNumberFormat="1" applyFont="1" applyFill="1" applyBorder="1" applyAlignment="1">
      <alignment horizontal="left" vertical="center" shrinkToFit="1"/>
    </xf>
    <xf numFmtId="177" fontId="6" fillId="0" borderId="1" xfId="5" applyNumberFormat="1" applyFont="1" applyBorder="1" applyAlignment="1">
      <alignment horizontal="right" vertical="center" shrinkToFit="1"/>
    </xf>
    <xf numFmtId="177" fontId="6" fillId="0" borderId="6" xfId="0" applyNumberFormat="1" applyFont="1" applyBorder="1" applyAlignment="1" applyProtection="1">
      <alignment horizontal="right" vertical="center" shrinkToFit="1"/>
      <protection locked="0"/>
    </xf>
    <xf numFmtId="177" fontId="6" fillId="0" borderId="10" xfId="0" applyNumberFormat="1" applyFont="1" applyBorder="1" applyAlignment="1" applyProtection="1">
      <alignment horizontal="right" vertical="center" shrinkToFit="1"/>
      <protection locked="0"/>
    </xf>
    <xf numFmtId="177" fontId="6" fillId="0" borderId="18" xfId="0" applyNumberFormat="1" applyFont="1" applyBorder="1" applyAlignment="1" applyProtection="1">
      <alignment horizontal="right" vertical="center" shrinkToFit="1"/>
      <protection locked="0"/>
    </xf>
    <xf numFmtId="177" fontId="6" fillId="0" borderId="1" xfId="5" applyNumberFormat="1" applyFont="1" applyBorder="1" applyAlignment="1" applyProtection="1">
      <alignment horizontal="right" vertical="center" shrinkToFit="1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2" fillId="0" borderId="28" xfId="0" applyFont="1" applyFill="1" applyBorder="1" applyAlignment="1" applyProtection="1">
      <alignment horizontal="left" vertical="center" shrinkToFit="1"/>
      <protection locked="0"/>
    </xf>
    <xf numFmtId="0" fontId="2" fillId="0" borderId="29" xfId="0" applyFont="1" applyFill="1" applyBorder="1" applyAlignment="1" applyProtection="1">
      <alignment horizontal="left" vertical="center" shrinkToFit="1"/>
      <protection locked="0"/>
    </xf>
    <xf numFmtId="0" fontId="2" fillId="0" borderId="56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8" xfId="0" applyFont="1" applyFill="1" applyBorder="1" applyAlignment="1" applyProtection="1">
      <alignment horizontal="center" vertical="center" shrinkToFit="1"/>
      <protection locked="0"/>
    </xf>
    <xf numFmtId="0" fontId="26" fillId="4" borderId="60" xfId="0" applyFont="1" applyFill="1" applyBorder="1" applyAlignment="1" applyProtection="1">
      <alignment horizontal="center" vertical="center" shrinkToFit="1"/>
      <protection locked="0"/>
    </xf>
    <xf numFmtId="0" fontId="26" fillId="4" borderId="61" xfId="0" applyFont="1" applyFill="1" applyBorder="1" applyAlignment="1" applyProtection="1">
      <alignment horizontal="center" vertical="center" shrinkToFit="1"/>
      <protection locked="0"/>
    </xf>
    <xf numFmtId="0" fontId="33" fillId="0" borderId="62" xfId="0" applyFont="1" applyFill="1" applyBorder="1" applyAlignment="1" applyProtection="1">
      <alignment horizontal="center" vertical="center" shrinkToFit="1"/>
      <protection locked="0"/>
    </xf>
    <xf numFmtId="0" fontId="33" fillId="0" borderId="63" xfId="0" applyFont="1" applyFill="1" applyBorder="1" applyAlignment="1" applyProtection="1">
      <alignment horizontal="center" vertical="center" shrinkToFit="1"/>
      <protection locked="0"/>
    </xf>
    <xf numFmtId="0" fontId="25" fillId="5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 applyProtection="1">
      <alignment horizontal="left" shrinkToFit="1"/>
      <protection locked="0"/>
    </xf>
    <xf numFmtId="0" fontId="2" fillId="0" borderId="25" xfId="0" applyFont="1" applyFill="1" applyBorder="1" applyAlignment="1" applyProtection="1">
      <alignment horizontal="left" shrinkToFit="1"/>
      <protection locked="0"/>
    </xf>
    <xf numFmtId="0" fontId="24" fillId="4" borderId="25" xfId="0" applyFont="1" applyFill="1" applyBorder="1" applyAlignment="1">
      <alignment horizontal="center" wrapText="1"/>
    </xf>
    <xf numFmtId="0" fontId="24" fillId="4" borderId="26" xfId="0" applyFont="1" applyFill="1" applyBorder="1" applyAlignment="1">
      <alignment horizontal="center" wrapText="1"/>
    </xf>
    <xf numFmtId="0" fontId="2" fillId="0" borderId="19" xfId="0" applyFont="1" applyFill="1" applyBorder="1" applyAlignment="1" applyProtection="1">
      <alignment horizontal="left" vertical="center" shrinkToFit="1"/>
      <protection locked="0"/>
    </xf>
    <xf numFmtId="178" fontId="6" fillId="0" borderId="48" xfId="0" applyNumberFormat="1" applyFont="1" applyFill="1" applyBorder="1" applyAlignment="1">
      <alignment horizontal="left" vertical="center" shrinkToFit="1"/>
    </xf>
    <xf numFmtId="178" fontId="6" fillId="0" borderId="49" xfId="0" applyNumberFormat="1" applyFont="1" applyFill="1" applyBorder="1" applyAlignment="1">
      <alignment horizontal="left" vertical="center" shrinkToFit="1"/>
    </xf>
    <xf numFmtId="178" fontId="6" fillId="0" borderId="50" xfId="0" applyNumberFormat="1" applyFont="1" applyFill="1" applyBorder="1" applyAlignment="1">
      <alignment horizontal="left" vertical="center" shrinkToFit="1"/>
    </xf>
    <xf numFmtId="176" fontId="2" fillId="0" borderId="20" xfId="0" applyNumberFormat="1" applyFont="1" applyFill="1" applyBorder="1" applyAlignment="1">
      <alignment horizontal="center" vertical="center" shrinkToFit="1"/>
    </xf>
    <xf numFmtId="176" fontId="2" fillId="0" borderId="21" xfId="0" applyNumberFormat="1" applyFont="1" applyFill="1" applyBorder="1" applyAlignment="1">
      <alignment horizontal="center" vertical="center" shrinkToFit="1"/>
    </xf>
    <xf numFmtId="0" fontId="25" fillId="5" borderId="6" xfId="0" applyFont="1" applyFill="1" applyBorder="1" applyAlignment="1">
      <alignment horizontal="center" vertical="center" shrinkToFit="1"/>
    </xf>
    <xf numFmtId="0" fontId="25" fillId="5" borderId="18" xfId="0" applyFont="1" applyFill="1" applyBorder="1" applyAlignment="1">
      <alignment horizontal="center" vertical="center" shrinkToFit="1"/>
    </xf>
    <xf numFmtId="0" fontId="29" fillId="0" borderId="13" xfId="4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4" fillId="5" borderId="22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wrapText="1"/>
    </xf>
    <xf numFmtId="0" fontId="24" fillId="5" borderId="4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 shrinkToFit="1"/>
      <protection locked="0"/>
    </xf>
    <xf numFmtId="0" fontId="2" fillId="0" borderId="46" xfId="0" applyFont="1" applyFill="1" applyBorder="1" applyAlignment="1" applyProtection="1">
      <alignment horizontal="center" vertical="center" shrinkToFit="1"/>
      <protection locked="0"/>
    </xf>
    <xf numFmtId="0" fontId="2" fillId="0" borderId="47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Fill="1" applyBorder="1" applyAlignment="1" applyProtection="1">
      <alignment horizontal="center" vertical="center" wrapText="1"/>
      <protection locked="0"/>
    </xf>
    <xf numFmtId="0" fontId="2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 applyProtection="1">
      <alignment horizontal="left" vertical="center" shrinkToFit="1"/>
      <protection locked="0"/>
    </xf>
    <xf numFmtId="0" fontId="0" fillId="0" borderId="15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>
      <alignment horizontal="left" vertical="center" shrinkToFit="1"/>
    </xf>
    <xf numFmtId="0" fontId="2" fillId="0" borderId="40" xfId="0" applyFont="1" applyFill="1" applyBorder="1" applyAlignment="1">
      <alignment horizontal="left" vertical="center" shrinkToFit="1"/>
    </xf>
    <xf numFmtId="0" fontId="2" fillId="0" borderId="41" xfId="0" applyFont="1" applyFill="1" applyBorder="1" applyAlignment="1">
      <alignment horizontal="left" vertical="center" shrinkToFit="1"/>
    </xf>
    <xf numFmtId="31" fontId="2" fillId="0" borderId="6" xfId="0" applyNumberFormat="1" applyFont="1" applyFill="1" applyBorder="1" applyAlignment="1">
      <alignment horizontal="left" vertical="center" shrinkToFit="1"/>
    </xf>
    <xf numFmtId="31" fontId="2" fillId="0" borderId="10" xfId="0" applyNumberFormat="1" applyFont="1" applyFill="1" applyBorder="1" applyAlignment="1">
      <alignment horizontal="left" vertical="center" shrinkToFit="1"/>
    </xf>
    <xf numFmtId="31" fontId="2" fillId="0" borderId="18" xfId="0" applyNumberFormat="1" applyFont="1" applyFill="1" applyBorder="1" applyAlignment="1">
      <alignment horizontal="left" vertical="center" shrinkToFit="1"/>
    </xf>
    <xf numFmtId="0" fontId="24" fillId="5" borderId="33" xfId="0" applyFont="1" applyFill="1" applyBorder="1" applyAlignment="1">
      <alignment horizontal="distributed" vertical="center" wrapText="1"/>
    </xf>
    <xf numFmtId="0" fontId="24" fillId="5" borderId="34" xfId="0" applyFont="1" applyFill="1" applyBorder="1" applyAlignment="1">
      <alignment horizontal="distributed" vertical="center" wrapText="1"/>
    </xf>
    <xf numFmtId="0" fontId="24" fillId="5" borderId="16" xfId="0" applyFont="1" applyFill="1" applyBorder="1" applyAlignment="1">
      <alignment horizontal="distributed" vertical="center" wrapText="1"/>
    </xf>
    <xf numFmtId="0" fontId="24" fillId="5" borderId="14" xfId="0" applyFont="1" applyFill="1" applyBorder="1" applyAlignment="1">
      <alignment horizontal="distributed" vertical="center" wrapText="1"/>
    </xf>
    <xf numFmtId="0" fontId="24" fillId="5" borderId="17" xfId="0" applyFont="1" applyFill="1" applyBorder="1" applyAlignment="1">
      <alignment horizontal="distributed" vertical="center" wrapText="1"/>
    </xf>
    <xf numFmtId="0" fontId="24" fillId="5" borderId="12" xfId="0" applyFont="1" applyFill="1" applyBorder="1" applyAlignment="1">
      <alignment horizontal="distributed" vertical="center" wrapText="1"/>
    </xf>
    <xf numFmtId="0" fontId="25" fillId="5" borderId="35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left" vertical="center" shrinkToFit="1"/>
    </xf>
    <xf numFmtId="0" fontId="2" fillId="0" borderId="52" xfId="0" applyFont="1" applyFill="1" applyBorder="1" applyAlignment="1">
      <alignment horizontal="left" vertical="center" shrinkToFit="1"/>
    </xf>
    <xf numFmtId="0" fontId="2" fillId="0" borderId="53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indent="1" shrinkToFit="1"/>
      <protection locked="0"/>
    </xf>
    <xf numFmtId="0" fontId="4" fillId="2" borderId="10" xfId="0" applyFont="1" applyFill="1" applyBorder="1" applyAlignment="1" applyProtection="1">
      <alignment horizontal="left" vertical="center" indent="1" shrinkToFit="1"/>
      <protection locked="0"/>
    </xf>
    <xf numFmtId="0" fontId="4" fillId="2" borderId="18" xfId="0" applyFont="1" applyFill="1" applyBorder="1" applyAlignment="1" applyProtection="1">
      <alignment horizontal="left" vertical="center" indent="1" shrinkToFit="1"/>
      <protection locked="0"/>
    </xf>
    <xf numFmtId="0" fontId="2" fillId="2" borderId="40" xfId="0" applyFont="1" applyFill="1" applyBorder="1" applyAlignment="1">
      <alignment horizontal="left" vertical="center" indent="1"/>
    </xf>
    <xf numFmtId="0" fontId="2" fillId="2" borderId="41" xfId="0" applyFont="1" applyFill="1" applyBorder="1" applyAlignment="1">
      <alignment horizontal="left" vertical="center" indent="1"/>
    </xf>
    <xf numFmtId="0" fontId="2" fillId="2" borderId="40" xfId="0" applyFont="1" applyFill="1" applyBorder="1" applyAlignment="1">
      <alignment horizontal="left" vertical="center" indent="1" shrinkToFit="1"/>
    </xf>
    <xf numFmtId="0" fontId="2" fillId="2" borderId="41" xfId="0" applyFont="1" applyFill="1" applyBorder="1" applyAlignment="1">
      <alignment horizontal="left" vertical="center" indent="1" shrinkToFit="1"/>
    </xf>
    <xf numFmtId="49" fontId="2" fillId="2" borderId="40" xfId="0" applyNumberFormat="1" applyFont="1" applyFill="1" applyBorder="1" applyAlignment="1">
      <alignment horizontal="left" vertical="center" indent="1" shrinkToFit="1"/>
    </xf>
    <xf numFmtId="49" fontId="2" fillId="2" borderId="41" xfId="0" applyNumberFormat="1" applyFont="1" applyFill="1" applyBorder="1" applyAlignment="1">
      <alignment horizontal="left" vertical="center" indent="1" shrinkToFit="1"/>
    </xf>
    <xf numFmtId="0" fontId="2" fillId="2" borderId="43" xfId="0" applyFont="1" applyFill="1" applyBorder="1" applyAlignment="1">
      <alignment horizontal="left" vertical="center" indent="1" shrinkToFit="1"/>
    </xf>
    <xf numFmtId="0" fontId="2" fillId="2" borderId="44" xfId="0" applyFont="1" applyFill="1" applyBorder="1" applyAlignment="1">
      <alignment horizontal="left" vertical="center" indent="1" shrinkToFit="1"/>
    </xf>
    <xf numFmtId="178" fontId="6" fillId="0" borderId="37" xfId="0" applyNumberFormat="1" applyFont="1" applyFill="1" applyBorder="1" applyAlignment="1">
      <alignment horizontal="left" vertical="center" indent="1" shrinkToFit="1"/>
    </xf>
    <xf numFmtId="178" fontId="6" fillId="0" borderId="38" xfId="0" applyNumberFormat="1" applyFont="1" applyFill="1" applyBorder="1" applyAlignment="1">
      <alignment horizontal="left" vertical="center" indent="1" shrinkToFit="1"/>
    </xf>
    <xf numFmtId="0" fontId="0" fillId="0" borderId="1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top" wrapText="1"/>
    </xf>
    <xf numFmtId="177" fontId="21" fillId="3" borderId="64" xfId="5" applyNumberFormat="1" applyFont="1" applyFill="1" applyBorder="1" applyAlignment="1" applyProtection="1">
      <alignment horizontal="right" vertical="center" shrinkToFit="1"/>
    </xf>
    <xf numFmtId="177" fontId="21" fillId="3" borderId="65" xfId="5" applyNumberFormat="1" applyFont="1" applyFill="1" applyBorder="1" applyAlignment="1" applyProtection="1">
      <alignment horizontal="right" vertical="center" shrinkToFit="1"/>
    </xf>
    <xf numFmtId="177" fontId="21" fillId="3" borderId="66" xfId="5" applyNumberFormat="1" applyFont="1" applyFill="1" applyBorder="1" applyAlignment="1" applyProtection="1">
      <alignment horizontal="right" vertical="center" shrinkToFit="1"/>
    </xf>
    <xf numFmtId="0" fontId="14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177" fontId="6" fillId="0" borderId="2" xfId="5" applyNumberFormat="1" applyFont="1" applyBorder="1" applyAlignment="1" applyProtection="1">
      <alignment horizontal="right" vertical="center" shrinkToFit="1"/>
      <protection locked="0"/>
    </xf>
    <xf numFmtId="0" fontId="26" fillId="5" borderId="79" xfId="0" applyFont="1" applyFill="1" applyBorder="1" applyAlignment="1">
      <alignment wrapText="1"/>
    </xf>
    <xf numFmtId="0" fontId="0" fillId="2" borderId="9" xfId="0" applyFont="1" applyFill="1" applyBorder="1" applyAlignment="1" applyProtection="1">
      <alignment horizontal="left" vertical="center" shrinkToFit="1"/>
      <protection locked="0"/>
    </xf>
    <xf numFmtId="0" fontId="0" fillId="2" borderId="15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left" vertical="center" shrinkToFit="1"/>
      <protection locked="0"/>
    </xf>
    <xf numFmtId="177" fontId="13" fillId="2" borderId="3" xfId="5" applyNumberFormat="1" applyFont="1" applyFill="1" applyBorder="1" applyAlignment="1" applyProtection="1">
      <alignment horizontal="center" vertical="center" wrapText="1"/>
      <protection locked="0"/>
    </xf>
    <xf numFmtId="177" fontId="13" fillId="2" borderId="27" xfId="5" applyNumberFormat="1" applyFont="1" applyFill="1" applyBorder="1" applyAlignment="1" applyProtection="1">
      <alignment horizontal="center" vertical="center" wrapText="1"/>
      <protection locked="0"/>
    </xf>
    <xf numFmtId="177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177" fontId="13" fillId="2" borderId="13" xfId="5" applyNumberFormat="1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center" vertical="center" shrinkToFit="1"/>
      <protection locked="0"/>
    </xf>
    <xf numFmtId="0" fontId="2" fillId="2" borderId="47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47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4" fillId="5" borderId="80" xfId="0" applyFont="1" applyFill="1" applyBorder="1" applyAlignment="1">
      <alignment horizontal="center" vertical="center" wrapText="1"/>
    </xf>
    <xf numFmtId="0" fontId="26" fillId="4" borderId="72" xfId="0" applyFont="1" applyFill="1" applyBorder="1" applyAlignment="1" applyProtection="1">
      <alignment horizontal="center" vertical="center" shrinkToFit="1"/>
      <protection locked="0"/>
    </xf>
    <xf numFmtId="0" fontId="26" fillId="4" borderId="73" xfId="0" applyFont="1" applyFill="1" applyBorder="1" applyAlignment="1" applyProtection="1">
      <alignment horizontal="center" vertical="center" shrinkToFit="1"/>
      <protection locked="0"/>
    </xf>
    <xf numFmtId="0" fontId="32" fillId="2" borderId="74" xfId="0" applyFont="1" applyFill="1" applyBorder="1" applyAlignment="1" applyProtection="1">
      <alignment horizontal="center" vertical="center" shrinkToFit="1"/>
      <protection locked="0"/>
    </xf>
    <xf numFmtId="0" fontId="32" fillId="2" borderId="75" xfId="0" applyFont="1" applyFill="1" applyBorder="1" applyAlignment="1" applyProtection="1">
      <alignment horizontal="center" vertical="center" shrinkToFit="1"/>
      <protection locked="0"/>
    </xf>
    <xf numFmtId="0" fontId="25" fillId="5" borderId="3" xfId="0" applyFont="1" applyFill="1" applyBorder="1" applyAlignment="1">
      <alignment horizontal="center" vertical="center" shrinkToFit="1"/>
    </xf>
    <xf numFmtId="0" fontId="25" fillId="5" borderId="31" xfId="0" applyFont="1" applyFill="1" applyBorder="1" applyAlignment="1">
      <alignment horizontal="center" vertical="center" shrinkToFit="1"/>
    </xf>
    <xf numFmtId="177" fontId="6" fillId="0" borderId="1" xfId="5" applyNumberFormat="1" applyFont="1" applyBorder="1" applyAlignment="1" applyProtection="1">
      <alignment horizontal="right" vertical="center" indent="1" shrinkToFit="1"/>
      <protection locked="0"/>
    </xf>
    <xf numFmtId="177" fontId="6" fillId="0" borderId="1" xfId="5" applyNumberFormat="1" applyFont="1" applyBorder="1" applyAlignment="1">
      <alignment horizontal="right" vertical="center" indent="1" shrinkToFit="1"/>
    </xf>
    <xf numFmtId="177" fontId="6" fillId="0" borderId="2" xfId="5" applyNumberFormat="1" applyFont="1" applyBorder="1" applyAlignment="1" applyProtection="1">
      <alignment horizontal="right" vertical="center" indent="1" shrinkToFit="1"/>
      <protection locked="0"/>
    </xf>
    <xf numFmtId="177" fontId="21" fillId="3" borderId="64" xfId="5" applyNumberFormat="1" applyFont="1" applyFill="1" applyBorder="1" applyAlignment="1" applyProtection="1">
      <alignment horizontal="right" vertical="center" indent="1" shrinkToFit="1"/>
    </xf>
    <xf numFmtId="177" fontId="21" fillId="3" borderId="65" xfId="5" applyNumberFormat="1" applyFont="1" applyFill="1" applyBorder="1" applyAlignment="1" applyProtection="1">
      <alignment horizontal="right" vertical="center" indent="1" shrinkToFit="1"/>
    </xf>
    <xf numFmtId="177" fontId="21" fillId="3" borderId="66" xfId="5" applyNumberFormat="1" applyFont="1" applyFill="1" applyBorder="1" applyAlignment="1" applyProtection="1">
      <alignment horizontal="right" vertical="center" indent="1" shrinkToFit="1"/>
    </xf>
    <xf numFmtId="177" fontId="6" fillId="0" borderId="6" xfId="0" applyNumberFormat="1" applyFont="1" applyBorder="1" applyAlignment="1" applyProtection="1">
      <alignment horizontal="right" vertical="center" indent="1" shrinkToFit="1"/>
      <protection locked="0"/>
    </xf>
    <xf numFmtId="177" fontId="6" fillId="0" borderId="10" xfId="0" applyNumberFormat="1" applyFont="1" applyBorder="1" applyAlignment="1" applyProtection="1">
      <alignment horizontal="right" vertical="center" indent="1" shrinkToFit="1"/>
      <protection locked="0"/>
    </xf>
    <xf numFmtId="177" fontId="6" fillId="0" borderId="18" xfId="0" applyNumberFormat="1" applyFont="1" applyBorder="1" applyAlignment="1" applyProtection="1">
      <alignment horizontal="right" vertical="center" indent="1" shrinkToFit="1"/>
      <protection locked="0"/>
    </xf>
    <xf numFmtId="0" fontId="29" fillId="2" borderId="0" xfId="4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Alignment="1" applyProtection="1">
      <alignment horizontal="center" vertical="center" shrinkToFit="1"/>
      <protection locked="0"/>
    </xf>
    <xf numFmtId="0" fontId="2" fillId="2" borderId="77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0" fontId="25" fillId="5" borderId="6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left" shrinkToFit="1"/>
      <protection locked="0"/>
    </xf>
    <xf numFmtId="0" fontId="2" fillId="2" borderId="25" xfId="0" applyFont="1" applyFill="1" applyBorder="1" applyAlignment="1" applyProtection="1">
      <alignment horizontal="left" shrinkToFit="1"/>
      <protection locked="0"/>
    </xf>
    <xf numFmtId="176" fontId="2" fillId="2" borderId="20" xfId="0" applyNumberFormat="1" applyFont="1" applyFill="1" applyBorder="1" applyAlignment="1">
      <alignment horizontal="center" vertical="center" shrinkToFit="1"/>
    </xf>
    <xf numFmtId="176" fontId="2" fillId="2" borderId="21" xfId="0" applyNumberFormat="1" applyFont="1" applyFill="1" applyBorder="1" applyAlignment="1">
      <alignment horizontal="center" vertical="center" shrinkToFit="1"/>
    </xf>
    <xf numFmtId="0" fontId="2" fillId="2" borderId="70" xfId="0" applyFont="1" applyFill="1" applyBorder="1" applyAlignment="1" applyProtection="1">
      <alignment horizontal="left" vertical="center" shrinkToFit="1"/>
      <protection locked="0"/>
    </xf>
    <xf numFmtId="0" fontId="2" fillId="2" borderId="71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</cellXfs>
  <cellStyles count="6">
    <cellStyle name="ハイパーリンク" xfId="4" builtinId="8"/>
    <cellStyle name="桁区切り" xfId="5" builtinId="6"/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O$63" lockText="1" noThreeD="1"/>
</file>

<file path=xl/ctrlProps/ctrlProp2.xml><?xml version="1.0" encoding="utf-8"?>
<formControlPr xmlns="http://schemas.microsoft.com/office/spreadsheetml/2009/9/main" objectType="CheckBox" fmlaLink="$O$69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137160</xdr:colOff>
      <xdr:row>3</xdr:row>
      <xdr:rowOff>137160</xdr:rowOff>
    </xdr:from>
    <xdr:to>
      <xdr:col>12</xdr:col>
      <xdr:colOff>263160</xdr:colOff>
      <xdr:row>3</xdr:row>
      <xdr:rowOff>263160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22820" y="1059180"/>
          <a:ext cx="126000" cy="126000"/>
        </a:xfrm>
        <a:prstGeom prst="ellipse">
          <a:avLst/>
        </a:prstGeom>
        <a:noFill/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1"/>
        <a:lstStyle/>
        <a:p>
          <a:pPr algn="ctr"/>
          <a:r>
            <a:rPr kumimoji="1" lang="ja-JP" altLang="en-US" sz="600">
              <a:ln>
                <a:noFill/>
              </a:ln>
              <a:solidFill>
                <a:schemeClr val="tx1">
                  <a:lumMod val="95000"/>
                  <a:lumOff val="5000"/>
                </a:schemeClr>
              </a:solidFill>
            </a:rPr>
            <a:t>印</a:t>
          </a:r>
        </a:p>
      </xdr:txBody>
    </xdr:sp>
    <xdr:clientData/>
  </xdr:twoCellAnchor>
  <xdr:twoCellAnchor>
    <xdr:from>
      <xdr:col>12</xdr:col>
      <xdr:colOff>495300</xdr:colOff>
      <xdr:row>36</xdr:row>
      <xdr:rowOff>121920</xdr:rowOff>
    </xdr:from>
    <xdr:to>
      <xdr:col>12</xdr:col>
      <xdr:colOff>621300</xdr:colOff>
      <xdr:row>36</xdr:row>
      <xdr:rowOff>247920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80960" y="8450580"/>
          <a:ext cx="126000" cy="126000"/>
        </a:xfrm>
        <a:prstGeom prst="ellipse">
          <a:avLst/>
        </a:prstGeom>
        <a:noFill/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1"/>
        <a:lstStyle/>
        <a:p>
          <a:pPr algn="ctr"/>
          <a:r>
            <a:rPr kumimoji="1" lang="ja-JP" altLang="en-US" sz="600">
              <a:ln>
                <a:noFill/>
              </a:ln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12</xdr:col>
      <xdr:colOff>495300</xdr:colOff>
      <xdr:row>37</xdr:row>
      <xdr:rowOff>121920</xdr:rowOff>
    </xdr:from>
    <xdr:to>
      <xdr:col>12</xdr:col>
      <xdr:colOff>621300</xdr:colOff>
      <xdr:row>37</xdr:row>
      <xdr:rowOff>247920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680960" y="8831580"/>
          <a:ext cx="126000" cy="126000"/>
        </a:xfrm>
        <a:prstGeom prst="ellipse">
          <a:avLst/>
        </a:prstGeom>
        <a:noFill/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1"/>
        <a:lstStyle/>
        <a:p>
          <a:pPr algn="ctr"/>
          <a:r>
            <a:rPr kumimoji="1" lang="ja-JP" altLang="en-US" sz="600">
              <a:ln>
                <a:noFill/>
              </a:ln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0</xdr:col>
      <xdr:colOff>45720</xdr:colOff>
      <xdr:row>18</xdr:row>
      <xdr:rowOff>53341</xdr:rowOff>
    </xdr:from>
    <xdr:to>
      <xdr:col>9</xdr:col>
      <xdr:colOff>617220</xdr:colOff>
      <xdr:row>18</xdr:row>
      <xdr:rowOff>212872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5720" y="4861561"/>
          <a:ext cx="5768340" cy="159531"/>
          <a:chOff x="15240" y="4678744"/>
          <a:chExt cx="5768340" cy="62549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000-00001B080000}"/>
                  </a:ext>
                </a:extLst>
              </xdr:cNvPr>
              <xdr:cNvSpPr/>
            </xdr:nvSpPr>
            <xdr:spPr bwMode="auto">
              <a:xfrm>
                <a:off x="15240" y="4739642"/>
                <a:ext cx="2301240" cy="564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以前に本学院からの謝金の受取がある方で、</a:t>
                </a:r>
              </a:p>
            </xdr:txBody>
          </xdr:sp>
        </mc:Choice>
        <mc:Fallback/>
      </mc:AlternateContent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2316480" y="4678744"/>
            <a:ext cx="3467100" cy="5646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tIns="0" bIns="0" rtlCol="0" anchor="ctr">
            <a:spAutoFit/>
          </a:bodyPr>
          <a:lstStyle/>
          <a:p>
            <a:r>
              <a:rPr kumimoji="1" lang="ja-JP" altLang="en-US" sz="10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以下の項目に</a:t>
            </a:r>
            <a:r>
              <a:rPr kumimoji="1" lang="en-US" altLang="ja-JP" sz="10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1</a:t>
            </a:r>
            <a:r>
              <a:rPr kumimoji="1" lang="ja-JP" altLang="en-US" sz="10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つ以上変更がある場合 </a:t>
            </a:r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はチェックをしてください。</a:t>
            </a:r>
          </a:p>
        </xdr:txBody>
      </xdr:sp>
    </xdr:grpSp>
    <xdr:clientData/>
  </xdr:twoCellAnchor>
  <xdr:twoCellAnchor>
    <xdr:from>
      <xdr:col>0</xdr:col>
      <xdr:colOff>45720</xdr:colOff>
      <xdr:row>24</xdr:row>
      <xdr:rowOff>50191</xdr:rowOff>
    </xdr:from>
    <xdr:to>
      <xdr:col>9</xdr:col>
      <xdr:colOff>627296</xdr:colOff>
      <xdr:row>24</xdr:row>
      <xdr:rowOff>197338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45720" y="6725311"/>
          <a:ext cx="5778416" cy="147147"/>
          <a:chOff x="12784" y="4730647"/>
          <a:chExt cx="5778416" cy="42046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000-00001C080000}"/>
                  </a:ext>
                </a:extLst>
              </xdr:cNvPr>
              <xdr:cNvSpPr/>
            </xdr:nvSpPr>
            <xdr:spPr bwMode="auto">
              <a:xfrm>
                <a:off x="12784" y="4739628"/>
                <a:ext cx="2303696" cy="4114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以前に本学院からの謝金の受取がある方で、</a:t>
                </a:r>
              </a:p>
            </xdr:txBody>
          </xdr:sp>
        </mc:Choice>
        <mc:Fallback/>
      </mc:AlternateContent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324100" y="4730647"/>
            <a:ext cx="3467100" cy="411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tIns="0" bIns="0" rtlCol="0" anchor="ctr">
            <a:spAutoFit/>
          </a:bodyPr>
          <a:lstStyle/>
          <a:p>
            <a:r>
              <a:rPr kumimoji="1" lang="ja-JP" altLang="en-US" sz="10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前回の申請口座より変更がある場合 </a:t>
            </a:r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はチェックをしてください。</a:t>
            </a:r>
          </a:p>
        </xdr:txBody>
      </xdr:sp>
    </xdr:grpSp>
    <xdr:clientData/>
  </xdr:twoCellAnchor>
  <xdr:twoCellAnchor>
    <xdr:from>
      <xdr:col>0</xdr:col>
      <xdr:colOff>7620</xdr:colOff>
      <xdr:row>62</xdr:row>
      <xdr:rowOff>39290</xdr:rowOff>
    </xdr:from>
    <xdr:to>
      <xdr:col>9</xdr:col>
      <xdr:colOff>573956</xdr:colOff>
      <xdr:row>62</xdr:row>
      <xdr:rowOff>219290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620" y="16536590"/>
          <a:ext cx="5763176" cy="18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ctr">
          <a:noAutofit/>
        </a:bodyPr>
        <a:lstStyle/>
        <a:p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□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以前に本学院からの謝金の受け取りがある方で </a:t>
          </a:r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以下の項目に</a:t>
          </a:r>
          <a:r>
            <a:rPr kumimoji="1" lang="en-US" altLang="ja-JP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つ以上変更がある場合 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はチェックをしてください。</a:t>
          </a:r>
        </a:p>
      </xdr:txBody>
    </xdr:sp>
    <xdr:clientData/>
  </xdr:twoCellAnchor>
  <xdr:twoCellAnchor>
    <xdr:from>
      <xdr:col>0</xdr:col>
      <xdr:colOff>7620</xdr:colOff>
      <xdr:row>68</xdr:row>
      <xdr:rowOff>25749</xdr:rowOff>
    </xdr:from>
    <xdr:to>
      <xdr:col>10</xdr:col>
      <xdr:colOff>192956</xdr:colOff>
      <xdr:row>68</xdr:row>
      <xdr:rowOff>205749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620" y="18321369"/>
          <a:ext cx="6045116" cy="18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ctr">
          <a:noAutofit/>
        </a:bodyPr>
        <a:lstStyle/>
        <a:p>
          <a:r>
            <a:rPr kumimoji="1" lang="ja-JP" altLang="ja-JP" sz="1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□</a:t>
          </a:r>
          <a:r>
            <a:rPr kumimoji="1" lang="ja-JP" altLang="ja-JP" sz="9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以前に本学院からの謝金の受け取りがある方で</a:t>
          </a:r>
          <a:r>
            <a:rPr kumimoji="1" lang="ja-JP" altLang="en-US" sz="9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前回の申請口座より変更がある場合 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はチェックをしてください。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24899</xdr:colOff>
      <xdr:row>4</xdr:row>
      <xdr:rowOff>46864</xdr:rowOff>
    </xdr:from>
    <xdr:to>
      <xdr:col>19</xdr:col>
      <xdr:colOff>584200</xdr:colOff>
      <xdr:row>31</xdr:row>
      <xdr:rowOff>107726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66" r="6346"/>
        <a:stretch/>
      </xdr:blipFill>
      <xdr:spPr>
        <a:xfrm>
          <a:off x="6730499" y="900304"/>
          <a:ext cx="5436101" cy="5821582"/>
        </a:xfrm>
        <a:prstGeom prst="rect">
          <a:avLst/>
        </a:prstGeom>
      </xdr:spPr>
    </xdr:pic>
    <xdr:clientData/>
  </xdr:twoCellAnchor>
  <xdr:twoCellAnchor>
    <xdr:from>
      <xdr:col>0</xdr:col>
      <xdr:colOff>26894</xdr:colOff>
      <xdr:row>2</xdr:row>
      <xdr:rowOff>98612</xdr:rowOff>
    </xdr:from>
    <xdr:to>
      <xdr:col>10</xdr:col>
      <xdr:colOff>510988</xdr:colOff>
      <xdr:row>40</xdr:row>
      <xdr:rowOff>145925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26894" y="521945"/>
          <a:ext cx="6580094" cy="8090647"/>
          <a:chOff x="15240" y="289560"/>
          <a:chExt cx="8740140" cy="10320254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357"/>
          <a:stretch/>
        </xdr:blipFill>
        <xdr:spPr>
          <a:xfrm>
            <a:off x="15240" y="289560"/>
            <a:ext cx="8740140" cy="4304762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263" t="377" r="349"/>
          <a:stretch/>
        </xdr:blipFill>
        <xdr:spPr>
          <a:xfrm>
            <a:off x="30721" y="4560840"/>
            <a:ext cx="8709297" cy="6048974"/>
          </a:xfrm>
          <a:prstGeom prst="rect">
            <a:avLst/>
          </a:prstGeom>
        </xdr:spPr>
      </xdr:pic>
    </xdr:grpSp>
    <xdr:clientData/>
  </xdr:twoCellAnchor>
  <xdr:twoCellAnchor editAs="oneCell">
    <xdr:from>
      <xdr:col>20</xdr:col>
      <xdr:colOff>25400</xdr:colOff>
      <xdr:row>2</xdr:row>
      <xdr:rowOff>144780</xdr:rowOff>
    </xdr:from>
    <xdr:to>
      <xdr:col>29</xdr:col>
      <xdr:colOff>476383</xdr:colOff>
      <xdr:row>27</xdr:row>
      <xdr:rowOff>45720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17400" y="571500"/>
          <a:ext cx="5937383" cy="5234940"/>
        </a:xfrm>
        <a:prstGeom prst="rect">
          <a:avLst/>
        </a:prstGeom>
      </xdr:spPr>
    </xdr:pic>
    <xdr:clientData/>
  </xdr:twoCellAnchor>
  <xdr:twoCellAnchor>
    <xdr:from>
      <xdr:col>0</xdr:col>
      <xdr:colOff>129540</xdr:colOff>
      <xdr:row>0</xdr:row>
      <xdr:rowOff>114300</xdr:rowOff>
    </xdr:from>
    <xdr:to>
      <xdr:col>2</xdr:col>
      <xdr:colOff>190500</xdr:colOff>
      <xdr:row>1</xdr:row>
      <xdr:rowOff>205740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29540" y="114300"/>
          <a:ext cx="1280160" cy="304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謝金支給基準表</a:t>
          </a:r>
        </a:p>
      </xdr:txBody>
    </xdr:sp>
    <xdr:clientData/>
  </xdr:twoCellAnchor>
  <xdr:twoCellAnchor>
    <xdr:from>
      <xdr:col>11</xdr:col>
      <xdr:colOff>193040</xdr:colOff>
      <xdr:row>0</xdr:row>
      <xdr:rowOff>83820</xdr:rowOff>
    </xdr:from>
    <xdr:to>
      <xdr:col>14</xdr:col>
      <xdr:colOff>139700</xdr:colOff>
      <xdr:row>3</xdr:row>
      <xdr:rowOff>45720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898640" y="83820"/>
          <a:ext cx="1775460" cy="609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予算執行事務要領より注意事項・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Q&amp;A</a:t>
          </a:r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20</xdr:col>
      <xdr:colOff>93681</xdr:colOff>
      <xdr:row>0</xdr:row>
      <xdr:rowOff>129092</xdr:rowOff>
    </xdr:from>
    <xdr:to>
      <xdr:col>23</xdr:col>
      <xdr:colOff>215601</xdr:colOff>
      <xdr:row>2</xdr:row>
      <xdr:rowOff>69925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285681" y="129092"/>
          <a:ext cx="1950720" cy="36755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謝金等支給基準 規程本文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temon@otemon.ne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2"/>
  <sheetViews>
    <sheetView tabSelected="1" zoomScaleNormal="100" workbookViewId="0">
      <selection activeCell="M44" sqref="M44"/>
    </sheetView>
  </sheetViews>
  <sheetFormatPr defaultColWidth="9.109375" defaultRowHeight="12"/>
  <cols>
    <col min="1" max="2" width="5.109375" style="12" customWidth="1"/>
    <col min="3" max="3" width="6.6640625" style="12" customWidth="1"/>
    <col min="4" max="4" width="9.44140625" style="12" customWidth="1"/>
    <col min="5" max="5" width="8.6640625" style="12" customWidth="1"/>
    <col min="6" max="6" width="11.77734375" style="12" customWidth="1"/>
    <col min="7" max="12" width="9.6640625" style="12" customWidth="1"/>
    <col min="13" max="13" width="10.6640625" style="12" customWidth="1"/>
    <col min="14" max="14" width="9.109375" style="12" customWidth="1"/>
    <col min="15" max="15" width="9.109375" style="12"/>
    <col min="16" max="19" width="8.88671875" style="4"/>
    <col min="20" max="22" width="9.109375" style="13"/>
    <col min="23" max="16384" width="9.109375" style="12"/>
  </cols>
  <sheetData>
    <row r="1" spans="1:22" ht="30" customHeight="1">
      <c r="A1" s="10" t="s">
        <v>35</v>
      </c>
      <c r="B1" s="11"/>
      <c r="C1" s="11"/>
      <c r="K1" s="115" t="s">
        <v>201</v>
      </c>
      <c r="L1" s="116"/>
      <c r="M1" s="116"/>
    </row>
    <row r="2" spans="1:22" ht="21">
      <c r="A2" s="135" t="s">
        <v>192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22" s="11" customFormat="1" ht="21.75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T3" s="14"/>
      <c r="U3" s="14"/>
      <c r="V3" s="14"/>
    </row>
    <row r="4" spans="1:22" s="11" customFormat="1" ht="30" customHeight="1">
      <c r="A4" s="138" t="s">
        <v>51</v>
      </c>
      <c r="B4" s="138"/>
      <c r="C4" s="138"/>
      <c r="D4" s="138"/>
      <c r="E4" s="138"/>
      <c r="F4" s="139" t="s">
        <v>194</v>
      </c>
      <c r="G4" s="139"/>
      <c r="H4" s="139"/>
      <c r="I4" s="139"/>
      <c r="J4" s="139"/>
      <c r="K4" s="139"/>
      <c r="L4" s="139"/>
      <c r="M4" s="139"/>
      <c r="T4" s="14"/>
      <c r="U4" s="14"/>
      <c r="V4" s="14"/>
    </row>
    <row r="5" spans="1:22" ht="17.25" customHeight="1">
      <c r="A5" s="15"/>
      <c r="B5" s="15"/>
      <c r="C5" s="15"/>
      <c r="D5" s="15"/>
      <c r="E5" s="15"/>
      <c r="F5" s="235" t="s">
        <v>19</v>
      </c>
      <c r="G5" s="235"/>
      <c r="H5" s="235"/>
      <c r="I5" s="235"/>
      <c r="J5" s="235"/>
      <c r="K5" s="235"/>
      <c r="L5" s="235"/>
      <c r="M5" s="235"/>
    </row>
    <row r="6" spans="1:22" ht="19.2" customHeight="1">
      <c r="A6" s="15"/>
      <c r="B6" s="15"/>
      <c r="C6" s="15"/>
      <c r="D6" s="15"/>
      <c r="E6" s="15"/>
      <c r="F6" s="5"/>
      <c r="G6" s="5"/>
      <c r="H6" s="5"/>
      <c r="I6" s="5"/>
      <c r="J6" s="19" t="s">
        <v>36</v>
      </c>
      <c r="K6" s="117"/>
      <c r="L6" s="117"/>
      <c r="M6" s="117"/>
    </row>
    <row r="7" spans="1:22" ht="15" customHeight="1">
      <c r="A7" s="16"/>
      <c r="B7" s="16"/>
      <c r="C7" s="16"/>
      <c r="D7" s="16"/>
      <c r="E7" s="16"/>
      <c r="F7" s="9"/>
      <c r="G7" s="9"/>
      <c r="H7" s="9"/>
      <c r="I7" s="9"/>
      <c r="J7" s="5"/>
      <c r="K7" s="5"/>
      <c r="L7" s="5"/>
      <c r="M7" s="5"/>
      <c r="P7" s="12"/>
      <c r="Q7" s="12"/>
      <c r="R7" s="12"/>
      <c r="S7" s="12"/>
    </row>
    <row r="8" spans="1:22" ht="16.8" customHeight="1">
      <c r="A8" s="93" t="s">
        <v>37</v>
      </c>
      <c r="B8" s="94"/>
      <c r="C8" s="95"/>
      <c r="D8" s="248"/>
      <c r="E8" s="249"/>
      <c r="F8" s="249"/>
      <c r="G8" s="249"/>
      <c r="H8" s="103" t="s">
        <v>38</v>
      </c>
      <c r="I8" s="20"/>
      <c r="J8" s="20"/>
      <c r="K8" s="20"/>
      <c r="L8" s="20"/>
      <c r="M8" s="20"/>
      <c r="O8" s="36"/>
      <c r="P8" s="12"/>
      <c r="Q8" s="12"/>
      <c r="R8" s="12"/>
      <c r="S8" s="12"/>
      <c r="T8" s="38"/>
      <c r="U8" s="12"/>
      <c r="V8" s="12"/>
    </row>
    <row r="9" spans="1:22" ht="16.8" customHeight="1">
      <c r="A9" s="96"/>
      <c r="B9" s="97"/>
      <c r="C9" s="98"/>
      <c r="D9" s="250"/>
      <c r="E9" s="251"/>
      <c r="F9" s="251"/>
      <c r="G9" s="251"/>
      <c r="H9" s="104"/>
      <c r="I9" s="20"/>
      <c r="J9" s="20"/>
      <c r="K9" s="20"/>
      <c r="L9" s="20"/>
      <c r="M9" s="20"/>
      <c r="P9" s="12"/>
      <c r="Q9" s="12"/>
      <c r="R9" s="39"/>
      <c r="S9" s="38"/>
      <c r="T9" s="38"/>
      <c r="U9" s="12"/>
      <c r="V9" s="12"/>
    </row>
    <row r="10" spans="1:22" ht="15" customHeight="1">
      <c r="A10" s="31"/>
      <c r="B10" s="31"/>
      <c r="C10" s="32"/>
      <c r="D10" s="32"/>
      <c r="E10" s="30"/>
      <c r="F10" s="30"/>
      <c r="G10" s="28"/>
      <c r="H10" s="30"/>
      <c r="I10" s="30"/>
      <c r="J10" s="20"/>
      <c r="K10" s="20"/>
      <c r="L10" s="20"/>
      <c r="M10" s="20"/>
      <c r="P10" s="12"/>
      <c r="Q10" s="12"/>
      <c r="R10" s="12"/>
      <c r="S10" s="12"/>
    </row>
    <row r="11" spans="1:22" ht="20.399999999999999" customHeight="1">
      <c r="A11" s="105" t="s">
        <v>39</v>
      </c>
      <c r="B11" s="106"/>
      <c r="C11" s="106"/>
      <c r="D11" s="106"/>
      <c r="E11" s="106"/>
      <c r="F11" s="106"/>
      <c r="G11" s="106"/>
      <c r="H11" s="106"/>
      <c r="I11" s="106"/>
      <c r="J11" s="107"/>
      <c r="K11" s="108" t="s">
        <v>40</v>
      </c>
      <c r="L11" s="108"/>
      <c r="M11" s="108"/>
      <c r="P11" s="12"/>
      <c r="Q11" s="34"/>
      <c r="R11" s="8"/>
      <c r="S11" s="220"/>
      <c r="T11" s="220"/>
    </row>
    <row r="12" spans="1:22" ht="35.4" customHeight="1">
      <c r="A12" s="291"/>
      <c r="B12" s="292"/>
      <c r="C12" s="292"/>
      <c r="D12" s="292"/>
      <c r="E12" s="292"/>
      <c r="F12" s="292"/>
      <c r="G12" s="292"/>
      <c r="H12" s="292"/>
      <c r="I12" s="292"/>
      <c r="J12" s="293"/>
      <c r="K12" s="275">
        <f>ROUND(D8/1.1,0)</f>
        <v>0</v>
      </c>
      <c r="L12" s="276"/>
      <c r="M12" s="277"/>
      <c r="P12" s="12"/>
      <c r="Q12" s="12"/>
      <c r="R12" s="12"/>
      <c r="S12" s="12"/>
      <c r="T12" s="12"/>
    </row>
    <row r="13" spans="1:22" ht="20.399999999999999" customHeight="1">
      <c r="G13" s="28"/>
      <c r="H13" s="28"/>
      <c r="I13" s="33"/>
      <c r="J13" s="29" t="s">
        <v>41</v>
      </c>
      <c r="K13" s="269">
        <f>$D$8-$K$12</f>
        <v>0</v>
      </c>
      <c r="L13" s="269"/>
      <c r="M13" s="269"/>
      <c r="Q13" s="8"/>
      <c r="R13" s="34"/>
      <c r="S13" s="35"/>
      <c r="T13" s="8"/>
    </row>
    <row r="14" spans="1:22" ht="20.399999999999999" customHeight="1">
      <c r="G14" s="28"/>
      <c r="H14" s="28"/>
      <c r="I14" s="33"/>
      <c r="J14" s="29" t="s">
        <v>42</v>
      </c>
      <c r="K14" s="270">
        <f>SUM(K12:M13)</f>
        <v>0</v>
      </c>
      <c r="L14" s="270"/>
      <c r="M14" s="270"/>
      <c r="P14" s="12"/>
      <c r="Q14" s="12"/>
      <c r="R14" s="12"/>
      <c r="S14" s="12"/>
      <c r="T14" s="12"/>
      <c r="U14" s="12"/>
    </row>
    <row r="15" spans="1:22" ht="20.399999999999999" customHeight="1">
      <c r="A15" s="239" t="s">
        <v>43</v>
      </c>
      <c r="B15" s="239"/>
      <c r="C15" s="239"/>
      <c r="D15" s="47" t="s">
        <v>41</v>
      </c>
      <c r="E15" s="239" t="s">
        <v>47</v>
      </c>
      <c r="F15" s="239"/>
      <c r="G15" s="29"/>
      <c r="H15" s="29"/>
      <c r="I15" s="29"/>
      <c r="J15" s="40"/>
      <c r="K15" s="52"/>
      <c r="L15" s="52"/>
      <c r="M15" s="52"/>
      <c r="P15" s="12"/>
      <c r="Q15" s="12"/>
      <c r="R15" s="12"/>
      <c r="S15" s="12"/>
      <c r="T15" s="12"/>
      <c r="U15" s="12"/>
    </row>
    <row r="16" spans="1:22" ht="20.399999999999999" customHeight="1" thickBot="1">
      <c r="A16" s="157" t="s">
        <v>44</v>
      </c>
      <c r="B16" s="157"/>
      <c r="C16" s="157"/>
      <c r="D16" s="63">
        <f>$K$13</f>
        <v>0</v>
      </c>
      <c r="E16" s="121">
        <f>$K$12</f>
        <v>0</v>
      </c>
      <c r="F16" s="121"/>
      <c r="G16" s="29"/>
      <c r="H16" s="29"/>
      <c r="I16" s="240" t="s">
        <v>46</v>
      </c>
      <c r="J16" s="241"/>
      <c r="K16" s="271">
        <f>IF($L$20="非居住者等（20.42％）",ROUNDDOWN(K12*0.2042,0),ROUNDDOWN(K12*0.1021,0))</f>
        <v>0</v>
      </c>
      <c r="L16" s="271"/>
      <c r="M16" s="271"/>
      <c r="P16" s="12"/>
      <c r="Q16" s="12"/>
      <c r="R16" s="12"/>
      <c r="S16" s="12"/>
      <c r="T16" s="12"/>
      <c r="U16" s="12"/>
    </row>
    <row r="17" spans="1:22" ht="20.399999999999999" customHeight="1" thickTop="1" thickBot="1">
      <c r="A17" s="157" t="s">
        <v>45</v>
      </c>
      <c r="B17" s="157"/>
      <c r="C17" s="157"/>
      <c r="D17" s="37" t="s">
        <v>48</v>
      </c>
      <c r="E17" s="122" t="s">
        <v>48</v>
      </c>
      <c r="F17" s="122"/>
      <c r="G17" s="29"/>
      <c r="H17" s="29"/>
      <c r="I17" s="158" t="s">
        <v>34</v>
      </c>
      <c r="J17" s="158"/>
      <c r="K17" s="272">
        <f>$D$8-$K$16</f>
        <v>0</v>
      </c>
      <c r="L17" s="273"/>
      <c r="M17" s="274"/>
    </row>
    <row r="18" spans="1:22" ht="18.600000000000001" customHeight="1" thickTop="1" thickBot="1">
      <c r="A18" s="71"/>
      <c r="B18" s="71"/>
      <c r="C18" s="71"/>
      <c r="D18" s="71"/>
      <c r="E18" s="72"/>
      <c r="F18" s="72"/>
      <c r="G18" s="70"/>
      <c r="H18" s="70"/>
      <c r="I18" s="69"/>
      <c r="J18" s="69"/>
      <c r="K18" s="73"/>
      <c r="L18" s="73"/>
      <c r="M18" s="73"/>
    </row>
    <row r="19" spans="1:22" ht="22.2" customHeight="1" thickBot="1">
      <c r="A19" s="86"/>
      <c r="B19" s="90"/>
      <c r="C19" s="87"/>
      <c r="D19" s="87"/>
      <c r="E19" s="87"/>
      <c r="F19" s="91"/>
      <c r="G19" s="88"/>
      <c r="H19" s="88"/>
      <c r="I19" s="88"/>
      <c r="J19" s="88"/>
      <c r="K19" s="88"/>
      <c r="L19" s="88"/>
      <c r="M19" s="89"/>
    </row>
    <row r="20" spans="1:22" ht="20.100000000000001" customHeight="1" thickBot="1">
      <c r="A20" s="212" t="s">
        <v>12</v>
      </c>
      <c r="B20" s="213"/>
      <c r="C20" s="284" t="s">
        <v>16</v>
      </c>
      <c r="D20" s="284"/>
      <c r="E20" s="289"/>
      <c r="F20" s="290"/>
      <c r="G20" s="290"/>
      <c r="H20" s="290"/>
      <c r="I20" s="290"/>
      <c r="J20" s="263" t="s">
        <v>196</v>
      </c>
      <c r="K20" s="264"/>
      <c r="L20" s="265" t="s">
        <v>197</v>
      </c>
      <c r="M20" s="266"/>
    </row>
    <row r="21" spans="1:22" ht="30" customHeight="1" thickTop="1">
      <c r="A21" s="212"/>
      <c r="B21" s="213"/>
      <c r="C21" s="127" t="s">
        <v>3</v>
      </c>
      <c r="D21" s="128"/>
      <c r="E21" s="129"/>
      <c r="F21" s="130"/>
      <c r="G21" s="130"/>
      <c r="H21" s="130"/>
      <c r="I21" s="130"/>
      <c r="J21" s="131"/>
      <c r="K21" s="131"/>
      <c r="L21" s="131"/>
      <c r="M21" s="132"/>
    </row>
    <row r="22" spans="1:22" ht="15" customHeight="1">
      <c r="A22" s="212"/>
      <c r="B22" s="213"/>
      <c r="C22" s="168" t="s">
        <v>2</v>
      </c>
      <c r="D22" s="168"/>
      <c r="E22" s="285"/>
      <c r="F22" s="285"/>
      <c r="G22" s="285"/>
      <c r="H22" s="285"/>
      <c r="I22" s="285"/>
      <c r="J22" s="285"/>
      <c r="K22" s="286"/>
      <c r="L22" s="171" t="s">
        <v>9</v>
      </c>
      <c r="M22" s="172"/>
    </row>
    <row r="23" spans="1:22" ht="30" customHeight="1">
      <c r="A23" s="212"/>
      <c r="B23" s="213"/>
      <c r="C23" s="127" t="s">
        <v>4</v>
      </c>
      <c r="D23" s="128"/>
      <c r="E23" s="283"/>
      <c r="F23" s="283"/>
      <c r="G23" s="283"/>
      <c r="H23" s="283"/>
      <c r="I23" s="283"/>
      <c r="J23" s="283"/>
      <c r="K23" s="283"/>
      <c r="L23" s="287"/>
      <c r="M23" s="288"/>
    </row>
    <row r="24" spans="1:22" ht="30" customHeight="1" thickBot="1">
      <c r="A24" s="212"/>
      <c r="B24" s="213"/>
      <c r="C24" s="267" t="s">
        <v>30</v>
      </c>
      <c r="D24" s="268"/>
      <c r="E24" s="278"/>
      <c r="F24" s="279"/>
      <c r="G24" s="279"/>
      <c r="H24" s="279"/>
      <c r="I24" s="279"/>
      <c r="J24" s="77" t="s">
        <v>31</v>
      </c>
      <c r="K24" s="280"/>
      <c r="L24" s="281"/>
      <c r="M24" s="282"/>
    </row>
    <row r="25" spans="1:22" s="49" customFormat="1" ht="19.2" customHeight="1" thickBot="1">
      <c r="A25" s="79"/>
      <c r="B25" s="80"/>
      <c r="C25" s="81"/>
      <c r="D25" s="81"/>
      <c r="E25" s="82"/>
      <c r="F25" s="83"/>
      <c r="G25" s="83"/>
      <c r="H25" s="83"/>
      <c r="I25" s="83"/>
      <c r="J25" s="84"/>
      <c r="K25" s="84"/>
      <c r="L25" s="84"/>
      <c r="M25" s="85"/>
      <c r="O25" s="12"/>
      <c r="P25" s="75"/>
      <c r="Q25" s="75"/>
      <c r="R25" s="75"/>
      <c r="S25" s="75"/>
      <c r="T25" s="76"/>
      <c r="U25" s="76"/>
      <c r="V25" s="76"/>
    </row>
    <row r="26" spans="1:22" s="11" customFormat="1" ht="18" customHeight="1">
      <c r="A26" s="133" t="s">
        <v>15</v>
      </c>
      <c r="B26" s="134"/>
      <c r="C26" s="134"/>
      <c r="D26" s="134"/>
      <c r="E26" s="134" t="s">
        <v>10</v>
      </c>
      <c r="F26" s="243"/>
      <c r="G26" s="78" t="s">
        <v>13</v>
      </c>
      <c r="H26" s="134" t="s">
        <v>5</v>
      </c>
      <c r="I26" s="134"/>
      <c r="J26" s="78" t="s">
        <v>6</v>
      </c>
      <c r="K26" s="134" t="s">
        <v>7</v>
      </c>
      <c r="L26" s="134"/>
      <c r="M26" s="262"/>
      <c r="S26" s="42"/>
      <c r="T26" s="42"/>
      <c r="U26" s="14"/>
      <c r="V26" s="14"/>
    </row>
    <row r="27" spans="1:22" s="23" customFormat="1" ht="13.2">
      <c r="A27" s="252"/>
      <c r="B27" s="253"/>
      <c r="C27" s="253"/>
      <c r="D27" s="253"/>
      <c r="E27" s="253"/>
      <c r="F27" s="253"/>
      <c r="G27" s="256" t="s">
        <v>11</v>
      </c>
      <c r="H27" s="258"/>
      <c r="I27" s="258"/>
      <c r="J27" s="260" t="s">
        <v>17</v>
      </c>
      <c r="K27" s="244"/>
      <c r="L27" s="244"/>
      <c r="M27" s="245"/>
      <c r="S27" s="42"/>
      <c r="T27" s="42"/>
      <c r="U27" s="14"/>
      <c r="V27" s="14"/>
    </row>
    <row r="28" spans="1:22" s="11" customFormat="1" ht="30" customHeight="1" thickBot="1">
      <c r="A28" s="254"/>
      <c r="B28" s="255"/>
      <c r="C28" s="255"/>
      <c r="D28" s="255"/>
      <c r="E28" s="255"/>
      <c r="F28" s="255"/>
      <c r="G28" s="257"/>
      <c r="H28" s="259"/>
      <c r="I28" s="259"/>
      <c r="J28" s="261"/>
      <c r="K28" s="246"/>
      <c r="L28" s="246"/>
      <c r="M28" s="247"/>
      <c r="S28" s="43"/>
      <c r="T28" s="43"/>
      <c r="U28" s="14"/>
      <c r="V28" s="14"/>
    </row>
    <row r="29" spans="1:22" s="26" customFormat="1" ht="17.399999999999999" customHeight="1">
      <c r="A29" s="204" t="s">
        <v>32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T29" s="27"/>
      <c r="U29" s="27"/>
      <c r="V29" s="27"/>
    </row>
    <row r="30" spans="1:22" s="26" customFormat="1" ht="14.4" customHeight="1">
      <c r="A30" s="114" t="s">
        <v>198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T30" s="27"/>
      <c r="U30" s="27"/>
      <c r="V30" s="27"/>
    </row>
    <row r="31" spans="1:22" s="26" customFormat="1" ht="14.4" customHeight="1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T31" s="27"/>
      <c r="U31" s="27"/>
      <c r="V31" s="27"/>
    </row>
    <row r="32" spans="1:22" s="26" customFormat="1" ht="14.4" customHeight="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T32" s="27"/>
      <c r="U32" s="27"/>
      <c r="V32" s="27"/>
    </row>
    <row r="33" spans="1:22" s="26" customFormat="1" ht="1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T33" s="27"/>
      <c r="U33" s="27"/>
      <c r="V33" s="27"/>
    </row>
    <row r="34" spans="1:22" ht="15" customHeight="1">
      <c r="A34" s="17"/>
      <c r="B34" s="17"/>
      <c r="C34" s="17"/>
      <c r="D34" s="17"/>
      <c r="E34" s="17"/>
      <c r="F34" s="6"/>
      <c r="G34" s="6"/>
      <c r="H34" s="6"/>
      <c r="I34" s="6"/>
      <c r="J34" s="6"/>
      <c r="K34" s="6"/>
      <c r="L34" s="6"/>
      <c r="M34" s="6"/>
    </row>
    <row r="35" spans="1:22" ht="16.2">
      <c r="A35" s="118" t="s">
        <v>191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</row>
    <row r="36" spans="1:22" ht="30" customHeight="1">
      <c r="A36" s="123" t="s">
        <v>49</v>
      </c>
      <c r="B36" s="124"/>
      <c r="C36" s="224"/>
      <c r="D36" s="224"/>
      <c r="E36" s="224"/>
      <c r="F36" s="224"/>
      <c r="G36" s="224"/>
      <c r="H36" s="225"/>
      <c r="J36" s="41" t="s">
        <v>0</v>
      </c>
      <c r="K36" s="111" t="s">
        <v>195</v>
      </c>
      <c r="L36" s="112"/>
      <c r="M36" s="113"/>
    </row>
    <row r="37" spans="1:22" ht="30" customHeight="1">
      <c r="A37" s="123" t="s">
        <v>50</v>
      </c>
      <c r="B37" s="124"/>
      <c r="C37" s="226"/>
      <c r="D37" s="226"/>
      <c r="E37" s="226"/>
      <c r="F37" s="226"/>
      <c r="G37" s="226"/>
      <c r="H37" s="227"/>
      <c r="J37" s="41" t="s">
        <v>29</v>
      </c>
      <c r="K37" s="221"/>
      <c r="L37" s="222"/>
      <c r="M37" s="223"/>
    </row>
    <row r="38" spans="1:22" ht="30" customHeight="1">
      <c r="A38" s="125" t="s">
        <v>190</v>
      </c>
      <c r="B38" s="126"/>
      <c r="C38" s="228"/>
      <c r="D38" s="228"/>
      <c r="E38" s="228"/>
      <c r="F38" s="228"/>
      <c r="G38" s="228"/>
      <c r="H38" s="229"/>
      <c r="J38" s="41" t="s">
        <v>8</v>
      </c>
      <c r="K38" s="221"/>
      <c r="L38" s="222"/>
      <c r="M38" s="223"/>
    </row>
    <row r="39" spans="1:22" s="11" customFormat="1" ht="30" customHeight="1" thickBot="1">
      <c r="A39" s="109" t="s">
        <v>14</v>
      </c>
      <c r="B39" s="110"/>
      <c r="C39" s="230"/>
      <c r="D39" s="230"/>
      <c r="E39" s="230"/>
      <c r="F39" s="230"/>
      <c r="G39" s="230"/>
      <c r="H39" s="231"/>
      <c r="I39" s="49"/>
      <c r="J39" s="67"/>
      <c r="K39" s="68" t="s">
        <v>200</v>
      </c>
      <c r="L39" s="51"/>
      <c r="M39" s="51"/>
      <c r="Q39" s="42"/>
      <c r="R39" s="42"/>
      <c r="T39" s="42"/>
      <c r="U39" s="42"/>
      <c r="V39" s="14"/>
    </row>
    <row r="40" spans="1:22" ht="30" customHeight="1" thickBot="1">
      <c r="A40" s="119" t="s">
        <v>1</v>
      </c>
      <c r="B40" s="120"/>
      <c r="C40" s="232" t="s">
        <v>193</v>
      </c>
      <c r="D40" s="232"/>
      <c r="E40" s="232"/>
      <c r="F40" s="232"/>
      <c r="G40" s="232"/>
      <c r="H40" s="233"/>
      <c r="I40" s="49"/>
      <c r="J40" s="50"/>
      <c r="K40" s="50"/>
      <c r="L40" s="51"/>
      <c r="M40" s="51"/>
    </row>
    <row r="41" spans="1:22" ht="10.8" customHeight="1">
      <c r="A41" s="15"/>
      <c r="B41" s="15"/>
      <c r="C41" s="15"/>
      <c r="D41" s="15"/>
    </row>
    <row r="42" spans="1:22" s="23" customFormat="1" ht="15" customHeight="1">
      <c r="B42" s="21"/>
      <c r="P42" s="42"/>
      <c r="Q42" s="42"/>
      <c r="R42" s="42"/>
      <c r="T42" s="43"/>
      <c r="U42" s="43"/>
      <c r="V42" s="14"/>
    </row>
    <row r="43" spans="1:22" s="55" customFormat="1" ht="15" customHeight="1">
      <c r="B43" s="21"/>
      <c r="P43" s="42"/>
      <c r="Q43" s="42"/>
      <c r="R43" s="42"/>
      <c r="T43" s="43"/>
      <c r="U43" s="43"/>
      <c r="V43" s="14"/>
    </row>
    <row r="44" spans="1:22" ht="16.8" customHeight="1">
      <c r="F44" s="24"/>
      <c r="G44" s="22"/>
      <c r="J44" s="22"/>
      <c r="L44" s="22"/>
      <c r="M44" s="60"/>
      <c r="P44" s="12"/>
      <c r="Q44" s="12"/>
      <c r="R44" s="12"/>
      <c r="S44" s="12"/>
    </row>
    <row r="45" spans="1:22" ht="30" customHeight="1">
      <c r="A45" s="10" t="s">
        <v>35</v>
      </c>
      <c r="B45" s="55"/>
      <c r="C45" s="55"/>
      <c r="M45" s="7" t="s">
        <v>199</v>
      </c>
    </row>
    <row r="46" spans="1:22" ht="21">
      <c r="A46" s="135" t="s">
        <v>18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</row>
    <row r="47" spans="1:22" s="55" customFormat="1" ht="21.75" customHeight="1">
      <c r="A47" s="137" t="s">
        <v>33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T47" s="14"/>
      <c r="U47" s="14"/>
      <c r="V47" s="14"/>
    </row>
    <row r="48" spans="1:22" s="55" customFormat="1" ht="30" customHeight="1">
      <c r="A48" s="138" t="str">
        <f>$A$4</f>
        <v>　年　　　　月　　　　日</v>
      </c>
      <c r="B48" s="138"/>
      <c r="C48" s="138"/>
      <c r="D48" s="138"/>
      <c r="E48" s="138"/>
      <c r="F48" s="139" t="str">
        <f>$F$4</f>
        <v>　　　　　　　　　　　　　　　　　　　　　　　　　　　</v>
      </c>
      <c r="G48" s="139"/>
      <c r="H48" s="139"/>
      <c r="I48" s="139"/>
      <c r="J48" s="139"/>
      <c r="K48" s="139"/>
      <c r="L48" s="139"/>
      <c r="M48" s="139"/>
      <c r="T48" s="14"/>
      <c r="U48" s="14"/>
      <c r="V48" s="14"/>
    </row>
    <row r="49" spans="1:22" ht="17.25" customHeight="1">
      <c r="A49" s="15"/>
      <c r="B49" s="15"/>
      <c r="C49" s="15"/>
      <c r="D49" s="15"/>
      <c r="E49" s="15"/>
      <c r="F49" s="235"/>
      <c r="G49" s="235"/>
      <c r="H49" s="235"/>
      <c r="I49" s="235"/>
      <c r="J49" s="235"/>
      <c r="K49" s="235"/>
      <c r="L49" s="235"/>
      <c r="M49" s="235"/>
    </row>
    <row r="50" spans="1:22" ht="19.2" customHeight="1">
      <c r="A50" s="15"/>
      <c r="B50" s="15"/>
      <c r="C50" s="15"/>
      <c r="D50" s="15"/>
      <c r="E50" s="15"/>
      <c r="F50" s="5"/>
      <c r="G50" s="5"/>
      <c r="H50" s="5"/>
      <c r="I50" s="5"/>
      <c r="J50" s="19" t="s">
        <v>36</v>
      </c>
      <c r="K50" s="234" t="str">
        <f>IF($K$6="","",$K$6)</f>
        <v/>
      </c>
      <c r="L50" s="234"/>
      <c r="M50" s="234"/>
    </row>
    <row r="51" spans="1:22" ht="15" customHeight="1">
      <c r="A51" s="16"/>
      <c r="B51" s="16"/>
      <c r="C51" s="16"/>
      <c r="D51" s="16"/>
      <c r="E51" s="16"/>
      <c r="F51" s="9"/>
      <c r="G51" s="9"/>
      <c r="H51" s="9"/>
      <c r="I51" s="9"/>
      <c r="J51" s="5"/>
      <c r="K51" s="5"/>
      <c r="L51" s="5"/>
      <c r="M51" s="5"/>
      <c r="P51" s="12"/>
      <c r="Q51" s="12"/>
      <c r="R51" s="12"/>
      <c r="S51" s="12"/>
    </row>
    <row r="52" spans="1:22" ht="16.8" customHeight="1">
      <c r="A52" s="93" t="s">
        <v>37</v>
      </c>
      <c r="B52" s="94"/>
      <c r="C52" s="95"/>
      <c r="D52" s="99">
        <f>$D$8</f>
        <v>0</v>
      </c>
      <c r="E52" s="100"/>
      <c r="F52" s="100"/>
      <c r="G52" s="100"/>
      <c r="H52" s="103" t="s">
        <v>38</v>
      </c>
      <c r="I52" s="56"/>
      <c r="J52" s="56"/>
      <c r="K52" s="56"/>
      <c r="L52" s="56"/>
      <c r="M52" s="56"/>
      <c r="O52" s="36"/>
      <c r="P52" s="12"/>
      <c r="Q52" s="12"/>
      <c r="R52" s="12"/>
      <c r="S52" s="12"/>
      <c r="T52" s="38"/>
      <c r="U52" s="12"/>
      <c r="V52" s="12"/>
    </row>
    <row r="53" spans="1:22" ht="16.8" customHeight="1">
      <c r="A53" s="96"/>
      <c r="B53" s="97"/>
      <c r="C53" s="98"/>
      <c r="D53" s="101"/>
      <c r="E53" s="102"/>
      <c r="F53" s="102"/>
      <c r="G53" s="102"/>
      <c r="H53" s="104"/>
      <c r="I53" s="56"/>
      <c r="J53" s="56"/>
      <c r="K53" s="56"/>
      <c r="L53" s="56"/>
      <c r="M53" s="56"/>
      <c r="P53" s="12"/>
      <c r="Q53" s="12"/>
      <c r="R53" s="39"/>
      <c r="S53" s="38"/>
      <c r="T53" s="38"/>
      <c r="U53" s="12"/>
      <c r="V53" s="12"/>
    </row>
    <row r="54" spans="1:22" ht="15" customHeight="1">
      <c r="A54" s="31"/>
      <c r="B54" s="31"/>
      <c r="C54" s="32"/>
      <c r="D54" s="32"/>
      <c r="E54" s="30"/>
      <c r="F54" s="30"/>
      <c r="G54" s="28"/>
      <c r="H54" s="30"/>
      <c r="I54" s="30"/>
      <c r="J54" s="56"/>
      <c r="K54" s="56"/>
      <c r="L54" s="56"/>
      <c r="M54" s="56"/>
      <c r="P54" s="12"/>
      <c r="Q54" s="12"/>
      <c r="R54" s="12"/>
      <c r="S54" s="12"/>
    </row>
    <row r="55" spans="1:22" ht="20.399999999999999" customHeight="1">
      <c r="A55" s="105" t="s">
        <v>39</v>
      </c>
      <c r="B55" s="106"/>
      <c r="C55" s="106"/>
      <c r="D55" s="106"/>
      <c r="E55" s="106"/>
      <c r="F55" s="106"/>
      <c r="G55" s="106"/>
      <c r="H55" s="106"/>
      <c r="I55" s="106"/>
      <c r="J55" s="107"/>
      <c r="K55" s="108" t="s">
        <v>40</v>
      </c>
      <c r="L55" s="108"/>
      <c r="M55" s="108"/>
      <c r="P55" s="12"/>
      <c r="Q55" s="34"/>
      <c r="R55" s="8"/>
      <c r="S55" s="220"/>
      <c r="T55" s="220"/>
    </row>
    <row r="56" spans="1:22" ht="35.4" customHeight="1">
      <c r="A56" s="154">
        <f>$A$12</f>
        <v>0</v>
      </c>
      <c r="B56" s="155"/>
      <c r="C56" s="155"/>
      <c r="D56" s="155"/>
      <c r="E56" s="155"/>
      <c r="F56" s="155"/>
      <c r="G56" s="155"/>
      <c r="H56" s="155"/>
      <c r="I56" s="155"/>
      <c r="J56" s="156"/>
      <c r="K56" s="150">
        <f>$K$12</f>
        <v>0</v>
      </c>
      <c r="L56" s="151"/>
      <c r="M56" s="152"/>
      <c r="P56" s="12"/>
      <c r="Q56" s="12"/>
      <c r="R56" s="12"/>
      <c r="S56" s="12"/>
      <c r="T56" s="12"/>
    </row>
    <row r="57" spans="1:22" ht="20.399999999999999" customHeight="1">
      <c r="G57" s="28"/>
      <c r="H57" s="28"/>
      <c r="I57" s="33"/>
      <c r="J57" s="59" t="s">
        <v>41</v>
      </c>
      <c r="K57" s="153">
        <f>$K$13</f>
        <v>0</v>
      </c>
      <c r="L57" s="153"/>
      <c r="M57" s="153"/>
      <c r="Q57" s="8"/>
      <c r="R57" s="34"/>
      <c r="S57" s="35"/>
      <c r="T57" s="8"/>
    </row>
    <row r="58" spans="1:22" ht="20.399999999999999" customHeight="1">
      <c r="G58" s="28"/>
      <c r="H58" s="28"/>
      <c r="I58" s="33"/>
      <c r="J58" s="59" t="s">
        <v>42</v>
      </c>
      <c r="K58" s="149">
        <f>$K$14</f>
        <v>0</v>
      </c>
      <c r="L58" s="149"/>
      <c r="M58" s="149"/>
      <c r="P58" s="12"/>
      <c r="Q58" s="12"/>
      <c r="R58" s="12"/>
      <c r="S58" s="12"/>
      <c r="T58" s="12"/>
      <c r="U58" s="12"/>
    </row>
    <row r="59" spans="1:22" ht="20.399999999999999" customHeight="1">
      <c r="A59" s="239" t="s">
        <v>43</v>
      </c>
      <c r="B59" s="239"/>
      <c r="C59" s="239"/>
      <c r="D59" s="57" t="s">
        <v>41</v>
      </c>
      <c r="E59" s="239" t="s">
        <v>47</v>
      </c>
      <c r="F59" s="239"/>
      <c r="G59" s="59"/>
      <c r="H59" s="59"/>
      <c r="I59" s="59"/>
      <c r="J59" s="40"/>
      <c r="K59" s="52"/>
      <c r="L59" s="52"/>
      <c r="M59" s="52"/>
      <c r="P59" s="12"/>
      <c r="Q59" s="12"/>
      <c r="R59" s="12"/>
      <c r="S59" s="12"/>
      <c r="T59" s="12"/>
      <c r="U59" s="12"/>
    </row>
    <row r="60" spans="1:22" ht="20.399999999999999" customHeight="1" thickBot="1">
      <c r="A60" s="157" t="s">
        <v>44</v>
      </c>
      <c r="B60" s="157"/>
      <c r="C60" s="157"/>
      <c r="D60" s="63">
        <f>$D$16</f>
        <v>0</v>
      </c>
      <c r="E60" s="121">
        <f>$E$16</f>
        <v>0</v>
      </c>
      <c r="F60" s="121"/>
      <c r="G60" s="59"/>
      <c r="H60" s="59"/>
      <c r="I60" s="240" t="s">
        <v>46</v>
      </c>
      <c r="J60" s="241"/>
      <c r="K60" s="242">
        <f>$K$16</f>
        <v>0</v>
      </c>
      <c r="L60" s="242"/>
      <c r="M60" s="242"/>
      <c r="P60" s="12"/>
      <c r="Q60" s="12"/>
      <c r="R60" s="12"/>
      <c r="S60" s="12"/>
      <c r="T60" s="12"/>
      <c r="U60" s="12"/>
    </row>
    <row r="61" spans="1:22" ht="20.399999999999999" customHeight="1" thickTop="1" thickBot="1">
      <c r="A61" s="157" t="s">
        <v>45</v>
      </c>
      <c r="B61" s="157"/>
      <c r="C61" s="157"/>
      <c r="D61" s="58" t="str">
        <f>D17</f>
        <v>-</v>
      </c>
      <c r="E61" s="122" t="str">
        <f>E17</f>
        <v>-</v>
      </c>
      <c r="F61" s="122"/>
      <c r="G61" s="59"/>
      <c r="H61" s="59"/>
      <c r="I61" s="158" t="s">
        <v>34</v>
      </c>
      <c r="J61" s="158"/>
      <c r="K61" s="236">
        <f>$K$17</f>
        <v>0</v>
      </c>
      <c r="L61" s="237"/>
      <c r="M61" s="238"/>
    </row>
    <row r="62" spans="1:22" ht="20.399999999999999" customHeight="1" thickTop="1" thickBot="1">
      <c r="A62" s="71"/>
      <c r="B62" s="71"/>
      <c r="C62" s="71"/>
      <c r="D62" s="71"/>
      <c r="E62" s="72"/>
      <c r="F62" s="72"/>
      <c r="G62" s="70"/>
      <c r="H62" s="70"/>
      <c r="I62" s="69"/>
      <c r="J62" s="69"/>
      <c r="K62" s="74"/>
      <c r="L62" s="74"/>
      <c r="M62" s="74"/>
    </row>
    <row r="63" spans="1:22" ht="20.399999999999999" customHeight="1" thickBot="1">
      <c r="A63" s="92" t="str">
        <f>IF($O$63=TRUE,"✓","")</f>
        <v/>
      </c>
      <c r="B63" s="87"/>
      <c r="C63" s="87"/>
      <c r="D63" s="87"/>
      <c r="E63" s="87"/>
      <c r="F63" s="88"/>
      <c r="G63" s="88"/>
      <c r="H63" s="88"/>
      <c r="I63" s="88"/>
      <c r="J63" s="88"/>
      <c r="K63" s="88"/>
      <c r="L63" s="88"/>
      <c r="M63" s="89"/>
      <c r="O63" s="12" t="b">
        <v>0</v>
      </c>
    </row>
    <row r="64" spans="1:22" ht="16.2" customHeight="1" thickTop="1" thickBot="1">
      <c r="A64" s="210" t="s">
        <v>12</v>
      </c>
      <c r="B64" s="211"/>
      <c r="C64" s="216" t="s">
        <v>16</v>
      </c>
      <c r="D64" s="216"/>
      <c r="E64" s="161" t="str">
        <f>IF($E$20="","",$E$20)</f>
        <v/>
      </c>
      <c r="F64" s="162"/>
      <c r="G64" s="162"/>
      <c r="H64" s="162"/>
      <c r="I64" s="163"/>
      <c r="J64" s="164" t="s">
        <v>196</v>
      </c>
      <c r="K64" s="165"/>
      <c r="L64" s="166" t="str">
        <f>$L$20</f>
        <v>　</v>
      </c>
      <c r="M64" s="167"/>
    </row>
    <row r="65" spans="1:22" ht="30" customHeight="1" thickTop="1">
      <c r="A65" s="212"/>
      <c r="B65" s="213"/>
      <c r="C65" s="127" t="s">
        <v>3</v>
      </c>
      <c r="D65" s="128"/>
      <c r="E65" s="159" t="str">
        <f>IF($E$21="","",$E$21)</f>
        <v/>
      </c>
      <c r="F65" s="159"/>
      <c r="G65" s="159"/>
      <c r="H65" s="159"/>
      <c r="I65" s="159"/>
      <c r="J65" s="159"/>
      <c r="K65" s="159"/>
      <c r="L65" s="159"/>
      <c r="M65" s="160"/>
    </row>
    <row r="66" spans="1:22" ht="15" customHeight="1">
      <c r="A66" s="212"/>
      <c r="B66" s="213"/>
      <c r="C66" s="168" t="s">
        <v>2</v>
      </c>
      <c r="D66" s="168"/>
      <c r="E66" s="169" t="str">
        <f>IF($E$22="","",$E$22)</f>
        <v/>
      </c>
      <c r="F66" s="169"/>
      <c r="G66" s="169"/>
      <c r="H66" s="169"/>
      <c r="I66" s="169"/>
      <c r="J66" s="169"/>
      <c r="K66" s="170"/>
      <c r="L66" s="171" t="s">
        <v>9</v>
      </c>
      <c r="M66" s="172"/>
    </row>
    <row r="67" spans="1:22" ht="30" customHeight="1">
      <c r="A67" s="212"/>
      <c r="B67" s="213"/>
      <c r="C67" s="127" t="s">
        <v>4</v>
      </c>
      <c r="D67" s="128"/>
      <c r="E67" s="173" t="str">
        <f>IF($E$23="","",$E$23)</f>
        <v/>
      </c>
      <c r="F67" s="173"/>
      <c r="G67" s="173"/>
      <c r="H67" s="173"/>
      <c r="I67" s="173"/>
      <c r="J67" s="173"/>
      <c r="K67" s="173"/>
      <c r="L67" s="177" t="str">
        <f>IF($L$23="","",$L$23)</f>
        <v/>
      </c>
      <c r="M67" s="178"/>
    </row>
    <row r="68" spans="1:22" ht="30" customHeight="1" thickBot="1">
      <c r="A68" s="214"/>
      <c r="B68" s="215"/>
      <c r="C68" s="179" t="s">
        <v>30</v>
      </c>
      <c r="D68" s="180"/>
      <c r="E68" s="181" t="str">
        <f>IF($E$24="","",$E$24)</f>
        <v/>
      </c>
      <c r="F68" s="182"/>
      <c r="G68" s="182"/>
      <c r="H68" s="182"/>
      <c r="I68" s="182"/>
      <c r="J68" s="53" t="s">
        <v>31</v>
      </c>
      <c r="K68" s="183" t="str">
        <f>IF($K$24="","",$K$24)</f>
        <v/>
      </c>
      <c r="L68" s="184"/>
      <c r="M68" s="185"/>
    </row>
    <row r="69" spans="1:22" s="49" customFormat="1" ht="19.2" customHeight="1" thickBot="1">
      <c r="A69" s="92" t="str">
        <f>IF($O$69=TRUE,"✓","")</f>
        <v/>
      </c>
      <c r="B69" s="80"/>
      <c r="C69" s="81"/>
      <c r="D69" s="81"/>
      <c r="E69" s="82"/>
      <c r="F69" s="83"/>
      <c r="G69" s="83"/>
      <c r="H69" s="83"/>
      <c r="I69" s="83"/>
      <c r="J69" s="84"/>
      <c r="K69" s="84"/>
      <c r="L69" s="84"/>
      <c r="M69" s="85"/>
      <c r="O69" s="49" t="b">
        <v>0</v>
      </c>
      <c r="P69" s="75"/>
      <c r="Q69" s="75"/>
      <c r="R69" s="75"/>
      <c r="S69" s="75"/>
      <c r="T69" s="76"/>
      <c r="U69" s="76"/>
      <c r="V69" s="76"/>
    </row>
    <row r="70" spans="1:22" s="55" customFormat="1" ht="18" customHeight="1">
      <c r="A70" s="186" t="s">
        <v>15</v>
      </c>
      <c r="B70" s="187"/>
      <c r="C70" s="187"/>
      <c r="D70" s="187"/>
      <c r="E70" s="187" t="s">
        <v>10</v>
      </c>
      <c r="F70" s="188"/>
      <c r="G70" s="61" t="s">
        <v>13</v>
      </c>
      <c r="H70" s="187" t="s">
        <v>5</v>
      </c>
      <c r="I70" s="187"/>
      <c r="J70" s="61" t="s">
        <v>6</v>
      </c>
      <c r="K70" s="187" t="s">
        <v>7</v>
      </c>
      <c r="L70" s="187"/>
      <c r="M70" s="189"/>
      <c r="S70" s="42"/>
      <c r="T70" s="42"/>
      <c r="U70" s="14"/>
      <c r="V70" s="14"/>
    </row>
    <row r="71" spans="1:22" s="55" customFormat="1" ht="13.2">
      <c r="A71" s="190" t="str">
        <f>IF($A$27="","",$A$27)</f>
        <v/>
      </c>
      <c r="B71" s="191"/>
      <c r="C71" s="191"/>
      <c r="D71" s="191"/>
      <c r="E71" s="191" t="str">
        <f>IF($E$27="","",$E$27)</f>
        <v/>
      </c>
      <c r="F71" s="191"/>
      <c r="G71" s="194" t="str">
        <f>IF($G$27="","",$G$27)</f>
        <v>普通
当座</v>
      </c>
      <c r="H71" s="196" t="str">
        <f>IF($H$27="","",$H$27)</f>
        <v/>
      </c>
      <c r="I71" s="196"/>
      <c r="J71" s="198" t="str">
        <f>$J$27</f>
        <v xml:space="preserve">本人
</v>
      </c>
      <c r="K71" s="200" t="str">
        <f>IF($K$27="","",$K$27)</f>
        <v/>
      </c>
      <c r="L71" s="200"/>
      <c r="M71" s="201"/>
      <c r="S71" s="42"/>
      <c r="T71" s="42"/>
      <c r="U71" s="14"/>
      <c r="V71" s="14"/>
    </row>
    <row r="72" spans="1:22" s="55" customFormat="1" ht="30" customHeight="1" thickBot="1">
      <c r="A72" s="192"/>
      <c r="B72" s="193"/>
      <c r="C72" s="193"/>
      <c r="D72" s="193"/>
      <c r="E72" s="193"/>
      <c r="F72" s="193"/>
      <c r="G72" s="195"/>
      <c r="H72" s="197"/>
      <c r="I72" s="197"/>
      <c r="J72" s="199"/>
      <c r="K72" s="202" t="str">
        <f>IF($K$28="","",$K$28)</f>
        <v/>
      </c>
      <c r="L72" s="202"/>
      <c r="M72" s="203"/>
      <c r="S72" s="43"/>
      <c r="T72" s="43"/>
      <c r="U72" s="14"/>
      <c r="V72" s="14"/>
    </row>
    <row r="73" spans="1:22" s="26" customFormat="1" ht="17.399999999999999" customHeight="1">
      <c r="A73" s="204" t="s">
        <v>32</v>
      </c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T73" s="27"/>
      <c r="U73" s="27"/>
      <c r="V73" s="27"/>
    </row>
    <row r="74" spans="1:22" s="26" customFormat="1" ht="14.4" customHeight="1">
      <c r="A74" s="114" t="s">
        <v>198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T74" s="27"/>
      <c r="U74" s="27"/>
      <c r="V74" s="27"/>
    </row>
    <row r="75" spans="1:22" s="26" customFormat="1" ht="14.4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T75" s="27"/>
      <c r="U75" s="27"/>
      <c r="V75" s="27"/>
    </row>
    <row r="76" spans="1:22" s="26" customFormat="1" ht="14.4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T76" s="27"/>
      <c r="U76" s="27"/>
      <c r="V76" s="27"/>
    </row>
    <row r="77" spans="1:22" s="26" customFormat="1" ht="15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T77" s="27"/>
      <c r="U77" s="27"/>
      <c r="V77" s="27"/>
    </row>
    <row r="78" spans="1:22" ht="15" customHeight="1">
      <c r="A78" s="17"/>
      <c r="B78" s="17"/>
      <c r="C78" s="17"/>
      <c r="D78" s="17"/>
      <c r="E78" s="17"/>
      <c r="F78" s="6"/>
      <c r="G78" s="6"/>
      <c r="H78" s="6"/>
      <c r="I78" s="6"/>
      <c r="J78" s="6"/>
      <c r="K78" s="6"/>
      <c r="L78" s="6"/>
      <c r="M78" s="6"/>
    </row>
    <row r="79" spans="1:22" ht="16.2">
      <c r="A79" s="118" t="s">
        <v>191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</row>
    <row r="80" spans="1:22" ht="30" customHeight="1">
      <c r="A80" s="123" t="s">
        <v>49</v>
      </c>
      <c r="B80" s="124"/>
      <c r="C80" s="205" t="str">
        <f>IF($C$36="","",$C$36)</f>
        <v/>
      </c>
      <c r="D80" s="205"/>
      <c r="E80" s="205"/>
      <c r="F80" s="205"/>
      <c r="G80" s="205"/>
      <c r="H80" s="206"/>
      <c r="J80" s="41" t="s">
        <v>0</v>
      </c>
      <c r="K80" s="207" t="str">
        <f>$K$36</f>
        <v>　　　　　年　　　　　月　　　　　日</v>
      </c>
      <c r="L80" s="208"/>
      <c r="M80" s="209"/>
    </row>
    <row r="81" spans="1:22" ht="30" customHeight="1">
      <c r="A81" s="123" t="s">
        <v>50</v>
      </c>
      <c r="B81" s="124"/>
      <c r="C81" s="140" t="str">
        <f>IF($C$37="","",$C$37)</f>
        <v/>
      </c>
      <c r="D81" s="141"/>
      <c r="E81" s="141"/>
      <c r="F81" s="141"/>
      <c r="G81" s="141"/>
      <c r="H81" s="142"/>
      <c r="J81" s="41" t="s">
        <v>29</v>
      </c>
      <c r="K81" s="143" t="str">
        <f>IF($K$37="","",$K$37)</f>
        <v/>
      </c>
      <c r="L81" s="144"/>
      <c r="M81" s="145"/>
    </row>
    <row r="82" spans="1:22" ht="30" customHeight="1">
      <c r="A82" s="125" t="s">
        <v>190</v>
      </c>
      <c r="B82" s="126"/>
      <c r="C82" s="146" t="str">
        <f>IF($C$38="","",$C$38)</f>
        <v/>
      </c>
      <c r="D82" s="147"/>
      <c r="E82" s="147"/>
      <c r="F82" s="147"/>
      <c r="G82" s="147"/>
      <c r="H82" s="148"/>
      <c r="J82" s="41" t="s">
        <v>8</v>
      </c>
      <c r="K82" s="143" t="str">
        <f>IF($K$38="","",$K$38)</f>
        <v/>
      </c>
      <c r="L82" s="144"/>
      <c r="M82" s="145"/>
    </row>
    <row r="83" spans="1:22" s="55" customFormat="1" ht="30" customHeight="1" thickBot="1">
      <c r="A83" s="109" t="s">
        <v>14</v>
      </c>
      <c r="B83" s="110"/>
      <c r="C83" s="217" t="str">
        <f>IF($C$39="","",$C$39)</f>
        <v/>
      </c>
      <c r="D83" s="218"/>
      <c r="E83" s="218"/>
      <c r="F83" s="218"/>
      <c r="G83" s="218"/>
      <c r="H83" s="219"/>
      <c r="I83" s="49"/>
      <c r="J83" s="50"/>
      <c r="K83" s="50"/>
      <c r="L83" s="51"/>
      <c r="M83" s="51"/>
      <c r="Q83" s="42"/>
      <c r="R83" s="42"/>
      <c r="T83" s="42"/>
      <c r="U83" s="42"/>
      <c r="V83" s="14"/>
    </row>
    <row r="84" spans="1:22" ht="30" customHeight="1" thickBot="1">
      <c r="A84" s="119" t="s">
        <v>1</v>
      </c>
      <c r="B84" s="120"/>
      <c r="C84" s="174" t="str">
        <f>$C$40</f>
        <v>　　　　　年　　　　　月　　　　　日</v>
      </c>
      <c r="D84" s="175"/>
      <c r="E84" s="175"/>
      <c r="F84" s="175"/>
      <c r="G84" s="175"/>
      <c r="H84" s="176"/>
      <c r="I84" s="49"/>
      <c r="J84" s="50"/>
      <c r="K84" s="50"/>
      <c r="L84" s="51"/>
      <c r="M84" s="51"/>
    </row>
    <row r="85" spans="1:22" ht="10.8" customHeight="1">
      <c r="A85" s="15"/>
      <c r="B85" s="15"/>
      <c r="C85" s="15"/>
      <c r="D85" s="15"/>
    </row>
    <row r="86" spans="1:22" s="55" customFormat="1" ht="15" customHeight="1">
      <c r="B86" s="21"/>
      <c r="P86" s="42"/>
      <c r="Q86" s="42"/>
      <c r="R86" s="42"/>
      <c r="T86" s="43"/>
      <c r="U86" s="43"/>
      <c r="V86" s="14"/>
    </row>
    <row r="87" spans="1:22" ht="13.2" customHeight="1">
      <c r="A87" s="42"/>
      <c r="B87" s="42"/>
      <c r="C87" s="42"/>
      <c r="D87" s="54"/>
      <c r="G87" s="18"/>
    </row>
    <row r="88" spans="1:22" ht="13.2">
      <c r="A88" s="42"/>
      <c r="B88" s="42"/>
      <c r="C88" s="43"/>
      <c r="D88" s="54"/>
      <c r="G88" s="15"/>
    </row>
    <row r="89" spans="1:22" ht="13.2" customHeight="1">
      <c r="A89" s="48"/>
      <c r="B89" s="42"/>
      <c r="E89" s="56"/>
      <c r="F89" s="44"/>
      <c r="G89" s="44"/>
      <c r="H89" s="44"/>
      <c r="I89" s="44"/>
      <c r="J89" s="44"/>
      <c r="K89" s="44"/>
      <c r="L89" s="44"/>
      <c r="M89" s="44"/>
      <c r="N89" s="44"/>
      <c r="P89" s="12"/>
      <c r="Q89" s="12"/>
      <c r="R89" s="12"/>
      <c r="S89" s="12"/>
    </row>
    <row r="90" spans="1:22" ht="13.2">
      <c r="A90" s="48"/>
      <c r="B90" s="46"/>
      <c r="E90" s="45"/>
      <c r="F90" s="44"/>
      <c r="G90" s="44"/>
      <c r="H90" s="44"/>
      <c r="I90" s="44"/>
      <c r="J90" s="44"/>
      <c r="K90" s="44"/>
      <c r="L90" s="44"/>
      <c r="M90" s="44"/>
      <c r="N90" s="44"/>
      <c r="P90" s="12"/>
      <c r="Q90" s="12"/>
      <c r="R90" s="12"/>
      <c r="S90" s="12"/>
    </row>
    <row r="91" spans="1:22" ht="13.2">
      <c r="F91" s="56"/>
      <c r="G91" s="54"/>
      <c r="P91" s="12"/>
      <c r="Q91" s="12"/>
      <c r="R91" s="12"/>
      <c r="S91" s="12"/>
    </row>
    <row r="92" spans="1:22" ht="14.4">
      <c r="F92" s="56"/>
      <c r="G92" s="54"/>
      <c r="J92" s="54"/>
      <c r="L92" s="54"/>
      <c r="M92" s="60"/>
      <c r="P92" s="12"/>
      <c r="Q92" s="12"/>
      <c r="R92" s="12"/>
      <c r="S92" s="12"/>
    </row>
  </sheetData>
  <sheetProtection formatCells="0" formatColumns="0" formatRows="0"/>
  <dataConsolidate/>
  <mergeCells count="139">
    <mergeCell ref="S11:T11"/>
    <mergeCell ref="C24:D24"/>
    <mergeCell ref="K13:M13"/>
    <mergeCell ref="K14:M14"/>
    <mergeCell ref="K16:M16"/>
    <mergeCell ref="K17:M17"/>
    <mergeCell ref="A15:C15"/>
    <mergeCell ref="A16:C16"/>
    <mergeCell ref="K12:M12"/>
    <mergeCell ref="I17:J17"/>
    <mergeCell ref="I16:J16"/>
    <mergeCell ref="C22:D22"/>
    <mergeCell ref="A20:B24"/>
    <mergeCell ref="E24:I24"/>
    <mergeCell ref="K24:M24"/>
    <mergeCell ref="E23:K23"/>
    <mergeCell ref="C20:D20"/>
    <mergeCell ref="E22:K22"/>
    <mergeCell ref="L23:M23"/>
    <mergeCell ref="E20:I20"/>
    <mergeCell ref="K11:M11"/>
    <mergeCell ref="A11:J11"/>
    <mergeCell ref="A12:J12"/>
    <mergeCell ref="A17:C17"/>
    <mergeCell ref="F5:M5"/>
    <mergeCell ref="A29:M29"/>
    <mergeCell ref="L22:M22"/>
    <mergeCell ref="C23:D23"/>
    <mergeCell ref="E26:F26"/>
    <mergeCell ref="H26:I26"/>
    <mergeCell ref="K27:M27"/>
    <mergeCell ref="K28:M28"/>
    <mergeCell ref="A8:C9"/>
    <mergeCell ref="D8:G9"/>
    <mergeCell ref="H8:H9"/>
    <mergeCell ref="E15:F15"/>
    <mergeCell ref="A27:D28"/>
    <mergeCell ref="E27:F28"/>
    <mergeCell ref="G27:G28"/>
    <mergeCell ref="H27:I28"/>
    <mergeCell ref="J27:J28"/>
    <mergeCell ref="K26:M26"/>
    <mergeCell ref="J20:K20"/>
    <mergeCell ref="L20:M20"/>
    <mergeCell ref="A83:B83"/>
    <mergeCell ref="C83:H83"/>
    <mergeCell ref="S55:T55"/>
    <mergeCell ref="K37:M37"/>
    <mergeCell ref="K38:M38"/>
    <mergeCell ref="C36:H36"/>
    <mergeCell ref="C37:H37"/>
    <mergeCell ref="C38:H38"/>
    <mergeCell ref="C39:H39"/>
    <mergeCell ref="C40:H40"/>
    <mergeCell ref="K50:M50"/>
    <mergeCell ref="A46:M46"/>
    <mergeCell ref="A47:M47"/>
    <mergeCell ref="A48:E48"/>
    <mergeCell ref="F48:M48"/>
    <mergeCell ref="F49:M49"/>
    <mergeCell ref="K61:M61"/>
    <mergeCell ref="A59:C59"/>
    <mergeCell ref="E59:F59"/>
    <mergeCell ref="A60:C60"/>
    <mergeCell ref="E60:F60"/>
    <mergeCell ref="I60:J60"/>
    <mergeCell ref="K60:M60"/>
    <mergeCell ref="C65:D65"/>
    <mergeCell ref="A84:B84"/>
    <mergeCell ref="C84:H84"/>
    <mergeCell ref="L67:M67"/>
    <mergeCell ref="C68:D68"/>
    <mergeCell ref="E68:I68"/>
    <mergeCell ref="K68:M68"/>
    <mergeCell ref="A70:D70"/>
    <mergeCell ref="E70:F70"/>
    <mergeCell ref="H70:I70"/>
    <mergeCell ref="K70:M70"/>
    <mergeCell ref="A71:D72"/>
    <mergeCell ref="E71:F72"/>
    <mergeCell ref="G71:G72"/>
    <mergeCell ref="H71:I72"/>
    <mergeCell ref="J71:J72"/>
    <mergeCell ref="K71:M71"/>
    <mergeCell ref="K72:M72"/>
    <mergeCell ref="A73:M73"/>
    <mergeCell ref="A79:M79"/>
    <mergeCell ref="A80:B80"/>
    <mergeCell ref="C80:H80"/>
    <mergeCell ref="K80:M80"/>
    <mergeCell ref="A64:B68"/>
    <mergeCell ref="C64:D64"/>
    <mergeCell ref="A81:B81"/>
    <mergeCell ref="C81:H81"/>
    <mergeCell ref="K81:M81"/>
    <mergeCell ref="A82:B82"/>
    <mergeCell ref="C82:H82"/>
    <mergeCell ref="K82:M82"/>
    <mergeCell ref="K58:M58"/>
    <mergeCell ref="K56:M56"/>
    <mergeCell ref="K57:M57"/>
    <mergeCell ref="A56:J56"/>
    <mergeCell ref="A61:C61"/>
    <mergeCell ref="E61:F61"/>
    <mergeCell ref="I61:J61"/>
    <mergeCell ref="E65:M65"/>
    <mergeCell ref="E64:I64"/>
    <mergeCell ref="J64:K64"/>
    <mergeCell ref="L64:M64"/>
    <mergeCell ref="C66:D66"/>
    <mergeCell ref="E66:K66"/>
    <mergeCell ref="L66:M66"/>
    <mergeCell ref="C67:D67"/>
    <mergeCell ref="E67:K67"/>
    <mergeCell ref="A74:M76"/>
    <mergeCell ref="A52:C53"/>
    <mergeCell ref="D52:G53"/>
    <mergeCell ref="H52:H53"/>
    <mergeCell ref="A55:J55"/>
    <mergeCell ref="K55:M55"/>
    <mergeCell ref="A39:B39"/>
    <mergeCell ref="K36:M36"/>
    <mergeCell ref="A30:M32"/>
    <mergeCell ref="K1:M1"/>
    <mergeCell ref="K6:M6"/>
    <mergeCell ref="A35:M35"/>
    <mergeCell ref="A40:B40"/>
    <mergeCell ref="E16:F16"/>
    <mergeCell ref="E17:F17"/>
    <mergeCell ref="A36:B36"/>
    <mergeCell ref="A37:B37"/>
    <mergeCell ref="A38:B38"/>
    <mergeCell ref="C21:D21"/>
    <mergeCell ref="E21:M21"/>
    <mergeCell ref="A26:D26"/>
    <mergeCell ref="A2:M2"/>
    <mergeCell ref="A3:M3"/>
    <mergeCell ref="A4:E4"/>
    <mergeCell ref="F4:M4"/>
  </mergeCells>
  <phoneticPr fontId="3"/>
  <dataValidations xWindow="973" yWindow="413" count="1">
    <dataValidation type="list" allowBlank="1" showErrorMessage="1" sqref="L20:M20" xr:uid="{4182947E-D470-4C5B-8C71-E89260C66811}">
      <formula1>"　,国内居住者（10.21％）,非居住者等（20.42％）"</formula1>
    </dataValidation>
  </dataValidations>
  <hyperlinks>
    <hyperlink ref="E68" r:id="rId1" display="otemon@otemon.ne.jp" xr:uid="{1387093E-74A0-405C-AA67-213F1F438279}"/>
  </hyperlinks>
  <printOptions horizontalCentered="1"/>
  <pageMargins left="0.59055118110236227" right="0.31496062992125984" top="0.59055118110236227" bottom="0" header="0.51181102362204722" footer="0.31496062992125984"/>
  <pageSetup paperSize="9" scale="85" orientation="portrait" r:id="rId2"/>
  <headerFooter alignWithMargins="0">
    <oddFooter>&amp;R　 【インボイス対応／復興特別所得税率対応／消費税10%対応 2025.11】</oddFooter>
  </headerFooter>
  <rowBreaks count="1" manualBreakCount="1">
    <brk id="44" max="1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5" r:id="rId5" name="Check Box 27">
              <controlPr defaultSize="0" autoFill="0" autoLine="0" autoPict="0">
                <anchor moveWithCells="1">
                  <from>
                    <xdr:col>0</xdr:col>
                    <xdr:colOff>45720</xdr:colOff>
                    <xdr:row>18</xdr:row>
                    <xdr:rowOff>68580</xdr:rowOff>
                  </from>
                  <to>
                    <xdr:col>4</xdr:col>
                    <xdr:colOff>541020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6" name="Check Box 28">
              <controlPr defaultSize="0" autoFill="0" autoLine="0" autoPict="0">
                <anchor moveWithCells="1">
                  <from>
                    <xdr:col>0</xdr:col>
                    <xdr:colOff>45720</xdr:colOff>
                    <xdr:row>24</xdr:row>
                    <xdr:rowOff>53340</xdr:rowOff>
                  </from>
                  <to>
                    <xdr:col>4</xdr:col>
                    <xdr:colOff>541020</xdr:colOff>
                    <xdr:row>24</xdr:row>
                    <xdr:rowOff>198120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973" yWindow="413" count="2">
        <x14:dataValidation type="list" allowBlank="1" showInputMessage="1" showErrorMessage="1" promptTitle="★謝金／支払手数料★" prompt="ﾌﾟﾙﾀﾞｳﾝﾘｽﾄより科目を選択してください。" xr:uid="{E534FE56-64D9-48E0-9D17-887523A1C5CE}">
          <x14:formula1>
            <xm:f>データ!$C$2:$C$6</xm:f>
          </x14:formula1>
          <xm:sqref>C39:H39</xm:sqref>
        </x14:dataValidation>
        <x14:dataValidation type="list" allowBlank="1" showInputMessage="1" promptTitle="★幼小中高のみ入力★" prompt="ﾌﾟﾙﾀﾞｳﾝﾘｽﾄより選択してください。" xr:uid="{78B062DB-7EA3-44A5-ACD5-BA45D53C3037}">
          <x14:formula1>
            <xm:f>データ!$G$2:$G$137</xm:f>
          </x14:formula1>
          <xm:sqref>C38:H38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2A2D-DAB3-4F77-9610-2C6CAFF6E193}">
  <sheetPr codeName="Sheet1"/>
  <dimension ref="K1:U46"/>
  <sheetViews>
    <sheetView showGridLines="0" showRuler="0" zoomScale="90" zoomScaleNormal="90" workbookViewId="0">
      <selection activeCell="B2" sqref="B2"/>
    </sheetView>
  </sheetViews>
  <sheetFormatPr defaultRowHeight="16.8" customHeight="1"/>
  <cols>
    <col min="1" max="10" width="8.88671875" style="64"/>
    <col min="11" max="11" width="8.88671875" style="64" customWidth="1"/>
    <col min="12" max="16384" width="8.88671875" style="64"/>
  </cols>
  <sheetData>
    <row r="1" spans="11:21" ht="16.8" customHeight="1">
      <c r="K1" s="65"/>
      <c r="L1" s="66"/>
      <c r="T1" s="65"/>
      <c r="U1" s="66"/>
    </row>
    <row r="2" spans="11:21" ht="16.8" customHeight="1">
      <c r="K2" s="65"/>
      <c r="L2" s="66"/>
      <c r="T2" s="65"/>
      <c r="U2" s="66"/>
    </row>
    <row r="3" spans="11:21" ht="16.8" customHeight="1">
      <c r="K3" s="65"/>
      <c r="L3" s="66"/>
      <c r="T3" s="65"/>
      <c r="U3" s="66"/>
    </row>
    <row r="4" spans="11:21" ht="16.8" customHeight="1">
      <c r="K4" s="65"/>
      <c r="L4" s="66"/>
      <c r="T4" s="65"/>
      <c r="U4" s="66"/>
    </row>
    <row r="5" spans="11:21" ht="16.8" customHeight="1">
      <c r="K5" s="65"/>
      <c r="L5" s="66"/>
      <c r="T5" s="65"/>
      <c r="U5" s="66"/>
    </row>
    <row r="6" spans="11:21" ht="16.8" customHeight="1">
      <c r="K6" s="65"/>
      <c r="L6" s="66"/>
      <c r="T6" s="65"/>
      <c r="U6" s="66"/>
    </row>
    <row r="7" spans="11:21" ht="16.8" customHeight="1">
      <c r="K7" s="65"/>
      <c r="L7" s="66"/>
      <c r="T7" s="65"/>
      <c r="U7" s="66"/>
    </row>
    <row r="8" spans="11:21" ht="16.8" customHeight="1">
      <c r="K8" s="65"/>
      <c r="L8" s="66"/>
      <c r="T8" s="65"/>
      <c r="U8" s="66"/>
    </row>
    <row r="9" spans="11:21" ht="16.8" customHeight="1">
      <c r="K9" s="65"/>
      <c r="L9" s="66"/>
      <c r="T9" s="65"/>
      <c r="U9" s="66"/>
    </row>
    <row r="10" spans="11:21" ht="16.8" customHeight="1">
      <c r="K10" s="65"/>
      <c r="L10" s="66"/>
      <c r="T10" s="65"/>
      <c r="U10" s="66"/>
    </row>
    <row r="11" spans="11:21" ht="16.8" customHeight="1">
      <c r="K11" s="65"/>
      <c r="L11" s="66"/>
      <c r="T11" s="65"/>
      <c r="U11" s="66"/>
    </row>
    <row r="12" spans="11:21" ht="16.8" customHeight="1">
      <c r="K12" s="65"/>
      <c r="L12" s="66"/>
      <c r="T12" s="65"/>
      <c r="U12" s="66"/>
    </row>
    <row r="13" spans="11:21" ht="16.8" customHeight="1">
      <c r="K13" s="65"/>
      <c r="L13" s="66"/>
      <c r="T13" s="65"/>
      <c r="U13" s="66"/>
    </row>
    <row r="14" spans="11:21" ht="16.8" customHeight="1">
      <c r="K14" s="65"/>
      <c r="L14" s="66"/>
      <c r="T14" s="65"/>
      <c r="U14" s="66"/>
    </row>
    <row r="15" spans="11:21" ht="16.8" customHeight="1">
      <c r="K15" s="65"/>
      <c r="L15" s="66"/>
      <c r="T15" s="65"/>
      <c r="U15" s="66"/>
    </row>
    <row r="16" spans="11:21" ht="16.8" customHeight="1">
      <c r="K16" s="65"/>
      <c r="L16" s="66"/>
      <c r="T16" s="65"/>
      <c r="U16" s="66"/>
    </row>
    <row r="17" spans="11:21" ht="16.8" customHeight="1">
      <c r="K17" s="65"/>
      <c r="L17" s="66"/>
      <c r="T17" s="65"/>
      <c r="U17" s="66"/>
    </row>
    <row r="18" spans="11:21" ht="16.8" customHeight="1">
      <c r="K18" s="65"/>
      <c r="L18" s="66"/>
      <c r="T18" s="65"/>
      <c r="U18" s="66"/>
    </row>
    <row r="19" spans="11:21" ht="16.8" customHeight="1">
      <c r="K19" s="65"/>
      <c r="L19" s="66"/>
      <c r="T19" s="65"/>
      <c r="U19" s="66"/>
    </row>
    <row r="20" spans="11:21" ht="16.8" customHeight="1">
      <c r="K20" s="65"/>
      <c r="L20" s="66"/>
      <c r="T20" s="65"/>
      <c r="U20" s="66"/>
    </row>
    <row r="21" spans="11:21" ht="16.8" customHeight="1">
      <c r="K21" s="65"/>
      <c r="L21" s="66"/>
      <c r="T21" s="65"/>
      <c r="U21" s="66"/>
    </row>
    <row r="22" spans="11:21" ht="16.8" customHeight="1">
      <c r="K22" s="65"/>
      <c r="L22" s="66"/>
      <c r="T22" s="65"/>
      <c r="U22" s="66"/>
    </row>
    <row r="23" spans="11:21" ht="16.8" customHeight="1">
      <c r="K23" s="65"/>
      <c r="L23" s="66"/>
      <c r="T23" s="65"/>
      <c r="U23" s="66"/>
    </row>
    <row r="24" spans="11:21" ht="16.8" customHeight="1">
      <c r="K24" s="65"/>
      <c r="L24" s="66"/>
      <c r="T24" s="65"/>
      <c r="U24" s="66"/>
    </row>
    <row r="25" spans="11:21" ht="16.8" customHeight="1">
      <c r="K25" s="65"/>
      <c r="L25" s="66"/>
      <c r="T25" s="65"/>
      <c r="U25" s="66"/>
    </row>
    <row r="26" spans="11:21" ht="16.8" customHeight="1">
      <c r="K26" s="65"/>
      <c r="L26" s="66"/>
      <c r="T26" s="65"/>
      <c r="U26" s="66"/>
    </row>
    <row r="27" spans="11:21" ht="16.8" customHeight="1">
      <c r="K27" s="65"/>
      <c r="L27" s="66"/>
      <c r="T27" s="65"/>
      <c r="U27" s="66"/>
    </row>
    <row r="28" spans="11:21" ht="16.8" customHeight="1">
      <c r="K28" s="65"/>
      <c r="L28" s="66"/>
      <c r="T28" s="65"/>
      <c r="U28" s="66"/>
    </row>
    <row r="29" spans="11:21" ht="16.8" customHeight="1">
      <c r="K29" s="65"/>
      <c r="L29" s="66"/>
      <c r="T29" s="65"/>
      <c r="U29" s="66"/>
    </row>
    <row r="30" spans="11:21" ht="16.8" customHeight="1">
      <c r="K30" s="65"/>
      <c r="L30" s="66"/>
      <c r="T30" s="65"/>
      <c r="U30" s="66"/>
    </row>
    <row r="31" spans="11:21" ht="16.8" customHeight="1">
      <c r="K31" s="65"/>
      <c r="L31" s="66"/>
      <c r="T31" s="65"/>
      <c r="U31" s="66"/>
    </row>
    <row r="32" spans="11:21" ht="16.8" customHeight="1">
      <c r="K32" s="65"/>
      <c r="L32" s="66"/>
      <c r="T32" s="65"/>
      <c r="U32" s="66"/>
    </row>
    <row r="33" spans="11:21" ht="16.8" customHeight="1">
      <c r="K33" s="65"/>
      <c r="L33" s="66"/>
      <c r="T33" s="65"/>
      <c r="U33" s="66"/>
    </row>
    <row r="34" spans="11:21" ht="16.8" customHeight="1">
      <c r="K34" s="65"/>
      <c r="L34" s="66"/>
      <c r="T34" s="65"/>
      <c r="U34" s="66"/>
    </row>
    <row r="35" spans="11:21" ht="16.8" customHeight="1">
      <c r="K35" s="65"/>
      <c r="L35" s="66"/>
      <c r="T35" s="65"/>
      <c r="U35" s="66"/>
    </row>
    <row r="36" spans="11:21" ht="16.8" customHeight="1">
      <c r="K36" s="65"/>
      <c r="L36" s="66"/>
      <c r="T36" s="65"/>
      <c r="U36" s="66"/>
    </row>
    <row r="37" spans="11:21" ht="16.8" customHeight="1">
      <c r="K37" s="65"/>
      <c r="L37" s="66"/>
      <c r="T37" s="65"/>
      <c r="U37" s="66"/>
    </row>
    <row r="38" spans="11:21" ht="16.8" customHeight="1">
      <c r="K38" s="65"/>
      <c r="L38" s="66"/>
      <c r="T38" s="65"/>
      <c r="U38" s="66"/>
    </row>
    <row r="39" spans="11:21" ht="16.8" customHeight="1">
      <c r="K39" s="65"/>
      <c r="L39" s="66"/>
      <c r="T39" s="65"/>
      <c r="U39" s="66"/>
    </row>
    <row r="40" spans="11:21" ht="16.8" customHeight="1">
      <c r="K40" s="65"/>
      <c r="L40" s="66"/>
      <c r="T40" s="65"/>
      <c r="U40" s="66"/>
    </row>
    <row r="41" spans="11:21" ht="16.8" customHeight="1">
      <c r="K41" s="65"/>
      <c r="L41" s="66"/>
      <c r="T41" s="65"/>
      <c r="U41" s="66"/>
    </row>
    <row r="42" spans="11:21" ht="16.8" customHeight="1">
      <c r="K42" s="65"/>
      <c r="L42" s="66"/>
      <c r="T42" s="65"/>
      <c r="U42" s="66"/>
    </row>
    <row r="43" spans="11:21" ht="16.8" customHeight="1">
      <c r="K43" s="65"/>
      <c r="L43" s="66"/>
      <c r="T43" s="65"/>
      <c r="U43" s="66"/>
    </row>
    <row r="44" spans="11:21" ht="16.8" customHeight="1">
      <c r="K44" s="65"/>
      <c r="L44" s="66"/>
      <c r="T44" s="65"/>
      <c r="U44" s="66"/>
    </row>
    <row r="45" spans="11:21" ht="16.8" customHeight="1">
      <c r="K45" s="65"/>
      <c r="L45" s="66"/>
      <c r="T45" s="65"/>
      <c r="U45" s="66"/>
    </row>
    <row r="46" spans="11:21" ht="16.8" customHeight="1">
      <c r="K46" s="65"/>
      <c r="L46" s="66"/>
      <c r="T46" s="65"/>
      <c r="U46" s="66"/>
    </row>
  </sheetData>
  <phoneticPr fontId="3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9"/>
  <sheetViews>
    <sheetView zoomScale="115" zoomScaleNormal="115" workbookViewId="0"/>
  </sheetViews>
  <sheetFormatPr defaultRowHeight="12"/>
  <cols>
    <col min="1" max="1" width="9.88671875" style="1" bestFit="1" customWidth="1"/>
    <col min="2" max="2" width="14" style="1" bestFit="1" customWidth="1"/>
    <col min="3" max="3" width="28.44140625" style="1" bestFit="1" customWidth="1"/>
    <col min="4" max="4" width="9.33203125" customWidth="1"/>
  </cols>
  <sheetData>
    <row r="1" spans="1:7">
      <c r="A1" s="1" t="s">
        <v>20</v>
      </c>
      <c r="E1" t="s">
        <v>52</v>
      </c>
      <c r="F1" t="s">
        <v>53</v>
      </c>
    </row>
    <row r="2" spans="1:7">
      <c r="A2" s="1" t="s">
        <v>21</v>
      </c>
      <c r="B2" s="1" t="s">
        <v>24</v>
      </c>
      <c r="C2" s="3" t="str">
        <f>A2&amp;" "&amp;B2</f>
        <v>31090200 教.謝金-謝金</v>
      </c>
      <c r="E2">
        <v>6000</v>
      </c>
      <c r="F2" t="s">
        <v>54</v>
      </c>
      <c r="G2" t="str">
        <f>E2&amp;"　"&amp;F2</f>
        <v>6000　中高-事務室</v>
      </c>
    </row>
    <row r="3" spans="1:7">
      <c r="A3" s="1" t="s">
        <v>22</v>
      </c>
      <c r="B3" s="1" t="s">
        <v>23</v>
      </c>
      <c r="C3" s="3" t="str">
        <f>A3&amp;" "&amp;B3</f>
        <v>32090200 管.謝金-謝金</v>
      </c>
      <c r="E3">
        <v>6002</v>
      </c>
      <c r="F3" t="s">
        <v>55</v>
      </c>
      <c r="G3" t="str">
        <f t="shared" ref="G3:G66" si="0">E3&amp;"　"&amp;F3</f>
        <v>6002　中高-国語科</v>
      </c>
    </row>
    <row r="4" spans="1:7">
      <c r="C4" s="3"/>
      <c r="E4">
        <v>6003</v>
      </c>
      <c r="F4" t="s">
        <v>56</v>
      </c>
      <c r="G4" t="str">
        <f t="shared" si="0"/>
        <v>6003　中高-社会科</v>
      </c>
    </row>
    <row r="5" spans="1:7">
      <c r="A5" s="1" t="s">
        <v>25</v>
      </c>
      <c r="B5" s="1" t="s">
        <v>28</v>
      </c>
      <c r="C5" s="3" t="str">
        <f t="shared" ref="C5:C6" si="1">A5&amp;" "&amp;B5</f>
        <v>31110100 教.支払手数料・報酬</v>
      </c>
      <c r="E5">
        <v>6004</v>
      </c>
      <c r="F5" t="s">
        <v>57</v>
      </c>
      <c r="G5" t="str">
        <f t="shared" si="0"/>
        <v>6004　中高-数学科</v>
      </c>
    </row>
    <row r="6" spans="1:7">
      <c r="A6" s="1" t="s">
        <v>26</v>
      </c>
      <c r="B6" s="1" t="s">
        <v>27</v>
      </c>
      <c r="C6" s="3" t="str">
        <f t="shared" si="1"/>
        <v>32110100 管.支払手数料・報酬</v>
      </c>
      <c r="E6">
        <v>6005</v>
      </c>
      <c r="F6" t="s">
        <v>58</v>
      </c>
      <c r="G6" t="str">
        <f t="shared" si="0"/>
        <v>6005　中高-理科</v>
      </c>
    </row>
    <row r="7" spans="1:7">
      <c r="E7">
        <v>6006</v>
      </c>
      <c r="F7" t="s">
        <v>59</v>
      </c>
      <c r="G7" t="str">
        <f t="shared" si="0"/>
        <v>6006　中高-英語科</v>
      </c>
    </row>
    <row r="8" spans="1:7">
      <c r="E8">
        <v>6007</v>
      </c>
      <c r="F8" t="s">
        <v>60</v>
      </c>
      <c r="G8" t="str">
        <f t="shared" si="0"/>
        <v>6007　中高-保健体育科</v>
      </c>
    </row>
    <row r="9" spans="1:7">
      <c r="E9">
        <v>6008</v>
      </c>
      <c r="F9" t="s">
        <v>61</v>
      </c>
      <c r="G9" t="str">
        <f t="shared" si="0"/>
        <v>6008　中高-美術科</v>
      </c>
    </row>
    <row r="10" spans="1:7">
      <c r="E10">
        <v>6009</v>
      </c>
      <c r="F10" t="s">
        <v>62</v>
      </c>
      <c r="G10" t="str">
        <f t="shared" si="0"/>
        <v>6009　中高-書道科</v>
      </c>
    </row>
    <row r="11" spans="1:7">
      <c r="E11">
        <v>6010</v>
      </c>
      <c r="F11" t="s">
        <v>63</v>
      </c>
      <c r="G11" t="str">
        <f t="shared" si="0"/>
        <v>6010　中高-音楽科</v>
      </c>
    </row>
    <row r="12" spans="1:7">
      <c r="E12">
        <v>6011</v>
      </c>
      <c r="F12" t="s">
        <v>64</v>
      </c>
      <c r="G12" t="str">
        <f t="shared" si="0"/>
        <v>6011　中高-情報科</v>
      </c>
    </row>
    <row r="13" spans="1:7">
      <c r="E13">
        <v>6012</v>
      </c>
      <c r="F13" t="s">
        <v>65</v>
      </c>
      <c r="G13" t="str">
        <f t="shared" si="0"/>
        <v>6012　中高-技術科</v>
      </c>
    </row>
    <row r="14" spans="1:7">
      <c r="E14">
        <v>6013</v>
      </c>
      <c r="F14" t="s">
        <v>66</v>
      </c>
      <c r="G14" t="str">
        <f t="shared" si="0"/>
        <v>6013　中高-家庭科</v>
      </c>
    </row>
    <row r="15" spans="1:7">
      <c r="E15">
        <v>6014</v>
      </c>
      <c r="F15" t="s">
        <v>67</v>
      </c>
      <c r="G15" t="str">
        <f t="shared" si="0"/>
        <v>6014　中高-表現コミュニケーション科</v>
      </c>
    </row>
    <row r="16" spans="1:7">
      <c r="E16">
        <v>6015</v>
      </c>
      <c r="F16" t="s">
        <v>68</v>
      </c>
      <c r="G16" t="str">
        <f t="shared" si="0"/>
        <v>6015　中高-学習推進</v>
      </c>
    </row>
    <row r="17" spans="1:7">
      <c r="A17" s="2"/>
      <c r="B17" s="2"/>
      <c r="C17" s="2"/>
      <c r="E17">
        <v>6016</v>
      </c>
      <c r="F17" t="s">
        <v>69</v>
      </c>
      <c r="G17" t="str">
        <f t="shared" si="0"/>
        <v>6016　中高-進路指導</v>
      </c>
    </row>
    <row r="18" spans="1:7">
      <c r="A18" s="2"/>
      <c r="B18" s="2"/>
      <c r="C18" s="2"/>
      <c r="E18">
        <v>6018</v>
      </c>
      <c r="F18" t="s">
        <v>70</v>
      </c>
      <c r="G18" t="str">
        <f t="shared" si="0"/>
        <v>6018　中高-探究</v>
      </c>
    </row>
    <row r="19" spans="1:7">
      <c r="A19" s="2"/>
      <c r="B19" s="2"/>
      <c r="C19" s="2"/>
      <c r="E19">
        <v>6019</v>
      </c>
      <c r="F19" t="s">
        <v>71</v>
      </c>
      <c r="G19" t="str">
        <f t="shared" si="0"/>
        <v>6019　中高-教務部</v>
      </c>
    </row>
    <row r="20" spans="1:7">
      <c r="A20" s="2"/>
      <c r="B20" s="2"/>
      <c r="C20" s="2"/>
      <c r="E20">
        <v>6021</v>
      </c>
      <c r="F20" t="s">
        <v>72</v>
      </c>
      <c r="G20" t="str">
        <f t="shared" si="0"/>
        <v>6021　中高-生指部</v>
      </c>
    </row>
    <row r="21" spans="1:7">
      <c r="A21" s="2"/>
      <c r="B21" s="2"/>
      <c r="C21" s="2"/>
      <c r="E21">
        <v>6027</v>
      </c>
      <c r="F21" t="s">
        <v>73</v>
      </c>
      <c r="G21" t="str">
        <f t="shared" si="0"/>
        <v>6027　中高-総務部</v>
      </c>
    </row>
    <row r="22" spans="1:7">
      <c r="A22" s="2"/>
      <c r="B22" s="2"/>
      <c r="C22" s="2"/>
      <c r="E22">
        <v>6028</v>
      </c>
      <c r="F22" t="s">
        <v>74</v>
      </c>
      <c r="G22" t="str">
        <f t="shared" si="0"/>
        <v>6028　中高-総務部(図書)</v>
      </c>
    </row>
    <row r="23" spans="1:7">
      <c r="A23" s="2"/>
      <c r="B23" s="2"/>
      <c r="C23" s="2"/>
      <c r="E23">
        <v>6029</v>
      </c>
      <c r="F23" t="s">
        <v>75</v>
      </c>
      <c r="G23" t="str">
        <f t="shared" si="0"/>
        <v>6029　中高-国際教育</v>
      </c>
    </row>
    <row r="24" spans="1:7">
      <c r="A24" s="2"/>
      <c r="B24" s="2"/>
      <c r="C24" s="2"/>
      <c r="E24">
        <v>6030</v>
      </c>
      <c r="F24" t="s">
        <v>76</v>
      </c>
      <c r="G24" t="str">
        <f t="shared" si="0"/>
        <v>6030　中高-入試広報部</v>
      </c>
    </row>
    <row r="25" spans="1:7">
      <c r="A25" s="2"/>
      <c r="B25" s="2"/>
      <c r="C25" s="2"/>
      <c r="E25">
        <v>6031</v>
      </c>
      <c r="F25" t="s">
        <v>77</v>
      </c>
      <c r="G25" t="str">
        <f t="shared" si="0"/>
        <v>6031　中高-スポーツコース</v>
      </c>
    </row>
    <row r="26" spans="1:7">
      <c r="A26" s="2"/>
      <c r="B26" s="2"/>
      <c r="C26" s="2"/>
      <c r="E26">
        <v>6032</v>
      </c>
      <c r="F26" t="s">
        <v>78</v>
      </c>
      <c r="G26" t="str">
        <f t="shared" si="0"/>
        <v>6032　中高-校務運営員会</v>
      </c>
    </row>
    <row r="27" spans="1:7">
      <c r="A27" s="2"/>
      <c r="B27" s="2"/>
      <c r="C27" s="2"/>
      <c r="E27">
        <v>6033</v>
      </c>
      <c r="F27" t="s">
        <v>79</v>
      </c>
      <c r="G27" t="str">
        <f t="shared" si="0"/>
        <v>6033　中高-健康(人権厚生)</v>
      </c>
    </row>
    <row r="28" spans="1:7">
      <c r="A28" s="2"/>
      <c r="B28" s="2"/>
      <c r="C28" s="2"/>
      <c r="E28">
        <v>6034</v>
      </c>
      <c r="F28" t="s">
        <v>80</v>
      </c>
      <c r="G28" t="str">
        <f t="shared" si="0"/>
        <v>6034　中高-創造</v>
      </c>
    </row>
    <row r="29" spans="1:7">
      <c r="A29" s="2"/>
      <c r="B29" s="2"/>
      <c r="C29" s="2"/>
      <c r="E29">
        <v>6035</v>
      </c>
      <c r="F29" t="s">
        <v>81</v>
      </c>
      <c r="G29" t="str">
        <f t="shared" si="0"/>
        <v>6035　中高-人権(人権厚生)</v>
      </c>
    </row>
    <row r="30" spans="1:7">
      <c r="A30" s="2"/>
      <c r="B30" s="2"/>
      <c r="C30" s="2"/>
      <c r="E30">
        <v>6099</v>
      </c>
      <c r="F30" t="s">
        <v>82</v>
      </c>
      <c r="G30" t="str">
        <f t="shared" si="0"/>
        <v>6099　中高-個人研究費</v>
      </c>
    </row>
    <row r="31" spans="1:7">
      <c r="A31" s="2"/>
      <c r="B31" s="2"/>
      <c r="C31" s="2"/>
      <c r="E31">
        <v>7000</v>
      </c>
      <c r="F31" t="s">
        <v>83</v>
      </c>
      <c r="G31" t="str">
        <f t="shared" si="0"/>
        <v>7000　大手前-ICT</v>
      </c>
    </row>
    <row r="32" spans="1:7">
      <c r="A32" s="2"/>
      <c r="B32" s="2"/>
      <c r="C32" s="2"/>
      <c r="E32">
        <v>7001</v>
      </c>
      <c r="F32" t="s">
        <v>84</v>
      </c>
      <c r="G32" t="str">
        <f t="shared" si="0"/>
        <v>7001　大手前-一貫連携</v>
      </c>
    </row>
    <row r="33" spans="1:7">
      <c r="A33" s="2"/>
      <c r="B33" s="2"/>
      <c r="C33" s="2"/>
      <c r="E33">
        <v>7002</v>
      </c>
      <c r="F33" t="s">
        <v>85</v>
      </c>
      <c r="G33" t="str">
        <f t="shared" si="0"/>
        <v>7002　大手前-英語科</v>
      </c>
    </row>
    <row r="34" spans="1:7">
      <c r="A34" s="2"/>
      <c r="B34" s="2"/>
      <c r="C34" s="2"/>
      <c r="E34">
        <v>7003</v>
      </c>
      <c r="F34" t="s">
        <v>86</v>
      </c>
      <c r="G34" t="str">
        <f t="shared" si="0"/>
        <v>7003　大手前-音楽科</v>
      </c>
    </row>
    <row r="35" spans="1:7">
      <c r="A35" s="2"/>
      <c r="B35" s="2"/>
      <c r="C35" s="2"/>
      <c r="E35">
        <v>7004</v>
      </c>
      <c r="F35" t="s">
        <v>87</v>
      </c>
      <c r="G35" t="str">
        <f t="shared" si="0"/>
        <v>7004　大手前-家庭科</v>
      </c>
    </row>
    <row r="36" spans="1:7">
      <c r="A36" s="2"/>
      <c r="B36" s="2"/>
      <c r="C36" s="2"/>
      <c r="E36">
        <v>7005</v>
      </c>
      <c r="F36" t="s">
        <v>88</v>
      </c>
      <c r="G36" t="str">
        <f t="shared" si="0"/>
        <v>7005　大手前-学校</v>
      </c>
    </row>
    <row r="37" spans="1:7">
      <c r="A37" s="2"/>
      <c r="B37" s="2"/>
      <c r="C37" s="2"/>
      <c r="E37">
        <v>7006</v>
      </c>
      <c r="F37" t="s">
        <v>89</v>
      </c>
      <c r="G37" t="str">
        <f t="shared" si="0"/>
        <v>7006　大手前-学校OTM</v>
      </c>
    </row>
    <row r="38" spans="1:7">
      <c r="A38" s="2"/>
      <c r="B38" s="2"/>
      <c r="C38" s="2"/>
      <c r="E38">
        <v>7007</v>
      </c>
      <c r="F38" t="s">
        <v>90</v>
      </c>
      <c r="G38" t="str">
        <f t="shared" si="0"/>
        <v>7007　大手前-学校OTM(ﾒﾝﾃ）</v>
      </c>
    </row>
    <row r="39" spans="1:7">
      <c r="A39" s="2"/>
      <c r="B39" s="2"/>
      <c r="C39" s="2"/>
      <c r="E39">
        <v>7008</v>
      </c>
      <c r="F39" t="s">
        <v>91</v>
      </c>
      <c r="G39" t="str">
        <f t="shared" si="0"/>
        <v>7008　大手前-学校OTM(ﾒﾝﾃ按）</v>
      </c>
    </row>
    <row r="40" spans="1:7">
      <c r="E40">
        <v>7009</v>
      </c>
      <c r="F40" t="s">
        <v>92</v>
      </c>
      <c r="G40" t="str">
        <f t="shared" si="0"/>
        <v>7009　大手前-学習推進</v>
      </c>
    </row>
    <row r="41" spans="1:7">
      <c r="A41" s="2"/>
      <c r="B41" s="2"/>
      <c r="C41" s="2"/>
      <c r="E41">
        <v>7010</v>
      </c>
      <c r="F41" t="s">
        <v>93</v>
      </c>
      <c r="G41" t="str">
        <f t="shared" si="0"/>
        <v>7010　大手前-管理職</v>
      </c>
    </row>
    <row r="42" spans="1:7">
      <c r="E42">
        <v>7011</v>
      </c>
      <c r="F42" t="s">
        <v>94</v>
      </c>
      <c r="G42" t="str">
        <f t="shared" si="0"/>
        <v>7011　大手前-技術科</v>
      </c>
    </row>
    <row r="43" spans="1:7">
      <c r="E43">
        <v>7012</v>
      </c>
      <c r="F43" t="s">
        <v>95</v>
      </c>
      <c r="G43" t="str">
        <f t="shared" si="0"/>
        <v>7012　大手前-共通</v>
      </c>
    </row>
    <row r="44" spans="1:7">
      <c r="E44">
        <v>7013</v>
      </c>
      <c r="F44" t="s">
        <v>96</v>
      </c>
      <c r="G44" t="str">
        <f t="shared" si="0"/>
        <v>7013　大手前-教務部</v>
      </c>
    </row>
    <row r="45" spans="1:7">
      <c r="E45">
        <v>7014</v>
      </c>
      <c r="F45" t="s">
        <v>97</v>
      </c>
      <c r="G45" t="str">
        <f t="shared" si="0"/>
        <v>7014　大手前-国語科</v>
      </c>
    </row>
    <row r="46" spans="1:7">
      <c r="E46">
        <v>7015</v>
      </c>
      <c r="F46" t="s">
        <v>98</v>
      </c>
      <c r="G46" t="str">
        <f t="shared" si="0"/>
        <v>7015　大手前-社会科</v>
      </c>
    </row>
    <row r="47" spans="1:7">
      <c r="E47">
        <v>7016</v>
      </c>
      <c r="F47" t="s">
        <v>99</v>
      </c>
      <c r="G47" t="str">
        <f t="shared" si="0"/>
        <v>7016　大手前-書道科</v>
      </c>
    </row>
    <row r="48" spans="1:7">
      <c r="E48">
        <v>7017</v>
      </c>
      <c r="F48" t="s">
        <v>100</v>
      </c>
      <c r="G48" t="str">
        <f t="shared" si="0"/>
        <v>7017　大手前-奨学金</v>
      </c>
    </row>
    <row r="49" spans="1:7">
      <c r="E49">
        <v>7018</v>
      </c>
      <c r="F49" t="s">
        <v>101</v>
      </c>
      <c r="G49" t="str">
        <f t="shared" si="0"/>
        <v>7018　大手前-情報科</v>
      </c>
    </row>
    <row r="50" spans="1:7">
      <c r="E50">
        <v>7019</v>
      </c>
      <c r="F50" t="s">
        <v>102</v>
      </c>
      <c r="G50" t="str">
        <f t="shared" si="0"/>
        <v>7019　大手前-数学科</v>
      </c>
    </row>
    <row r="51" spans="1:7">
      <c r="E51">
        <v>7020</v>
      </c>
      <c r="F51" t="s">
        <v>103</v>
      </c>
      <c r="G51" t="str">
        <f t="shared" si="0"/>
        <v>7020　大手前-生徒指導部（健康教育）</v>
      </c>
    </row>
    <row r="52" spans="1:7">
      <c r="E52">
        <v>7021</v>
      </c>
      <c r="F52" t="s">
        <v>104</v>
      </c>
      <c r="G52" t="str">
        <f t="shared" si="0"/>
        <v>7021　大手前-生徒指導部（生活指導）</v>
      </c>
    </row>
    <row r="53" spans="1:7">
      <c r="E53">
        <v>7022</v>
      </c>
      <c r="F53" t="s">
        <v>105</v>
      </c>
      <c r="G53" t="str">
        <f t="shared" si="0"/>
        <v>7022　大手前-生徒指導部（生徒会指導）</v>
      </c>
    </row>
    <row r="54" spans="1:7">
      <c r="E54">
        <v>7023</v>
      </c>
      <c r="F54" t="s">
        <v>106</v>
      </c>
      <c r="G54" t="str">
        <f t="shared" si="0"/>
        <v>7023　大手前-総務部（情報）</v>
      </c>
    </row>
    <row r="55" spans="1:7">
      <c r="E55">
        <v>7024</v>
      </c>
      <c r="F55" t="s">
        <v>107</v>
      </c>
      <c r="G55" t="str">
        <f t="shared" si="0"/>
        <v>7024　大手前-総務部（人権教育・研究・図書）</v>
      </c>
    </row>
    <row r="56" spans="1:7">
      <c r="E56">
        <v>7025</v>
      </c>
      <c r="F56" t="s">
        <v>108</v>
      </c>
      <c r="G56" t="str">
        <f t="shared" si="0"/>
        <v>7025　大手前-総務部（総務・庶務）</v>
      </c>
    </row>
    <row r="57" spans="1:7">
      <c r="E57">
        <v>7026</v>
      </c>
      <c r="F57" t="s">
        <v>109</v>
      </c>
      <c r="G57" t="str">
        <f t="shared" si="0"/>
        <v>7026　大手前-入試広報部</v>
      </c>
    </row>
    <row r="58" spans="1:7">
      <c r="E58">
        <v>7027</v>
      </c>
      <c r="F58" t="s">
        <v>110</v>
      </c>
      <c r="G58" t="str">
        <f t="shared" si="0"/>
        <v>7027　大手前-美術科</v>
      </c>
    </row>
    <row r="59" spans="1:7">
      <c r="E59">
        <v>7028</v>
      </c>
      <c r="F59" t="s">
        <v>111</v>
      </c>
      <c r="G59" t="str">
        <f t="shared" si="0"/>
        <v>7028　大手前-保健体育科</v>
      </c>
    </row>
    <row r="60" spans="1:7">
      <c r="A60" s="2"/>
      <c r="B60" s="2"/>
      <c r="C60" s="2"/>
      <c r="E60">
        <v>7029</v>
      </c>
      <c r="F60" t="s">
        <v>112</v>
      </c>
      <c r="G60" t="str">
        <f t="shared" si="0"/>
        <v>7029　大手前-理科</v>
      </c>
    </row>
    <row r="61" spans="1:7">
      <c r="A61" s="2"/>
      <c r="B61" s="2"/>
      <c r="C61" s="2"/>
      <c r="E61">
        <v>7030</v>
      </c>
      <c r="F61" t="s">
        <v>113</v>
      </c>
      <c r="G61" t="str">
        <f t="shared" si="0"/>
        <v>7030　大手前-進路指導部</v>
      </c>
    </row>
    <row r="62" spans="1:7">
      <c r="A62" s="2"/>
      <c r="B62" s="2"/>
      <c r="C62" s="2"/>
      <c r="E62">
        <v>7031</v>
      </c>
      <c r="F62" t="s">
        <v>114</v>
      </c>
      <c r="G62" t="str">
        <f t="shared" si="0"/>
        <v>7031　大手前-GAGS</v>
      </c>
    </row>
    <row r="63" spans="1:7">
      <c r="A63" s="2"/>
      <c r="B63" s="2"/>
      <c r="C63" s="2"/>
      <c r="E63">
        <v>7032</v>
      </c>
      <c r="F63" t="s">
        <v>115</v>
      </c>
      <c r="G63" t="str">
        <f t="shared" si="0"/>
        <v xml:space="preserve">7032　大手前-道徳科_x000D_
</v>
      </c>
    </row>
    <row r="64" spans="1:7">
      <c r="A64" s="2"/>
      <c r="B64" s="2"/>
      <c r="C64" s="2"/>
      <c r="E64">
        <v>7701</v>
      </c>
      <c r="F64" t="s">
        <v>116</v>
      </c>
      <c r="G64" t="str">
        <f t="shared" si="0"/>
        <v>7701　大手前-クラブ旅費（チアダンス部）</v>
      </c>
    </row>
    <row r="65" spans="1:7">
      <c r="A65" s="2"/>
      <c r="B65" s="2"/>
      <c r="C65" s="2"/>
      <c r="E65">
        <v>7702</v>
      </c>
      <c r="F65" t="s">
        <v>117</v>
      </c>
      <c r="G65" t="str">
        <f t="shared" si="0"/>
        <v>7702　大手前-クラブ旅費（スキー部）</v>
      </c>
    </row>
    <row r="66" spans="1:7">
      <c r="A66" s="2"/>
      <c r="B66" s="2"/>
      <c r="C66" s="2"/>
      <c r="E66">
        <v>7703</v>
      </c>
      <c r="F66" t="s">
        <v>118</v>
      </c>
      <c r="G66" t="str">
        <f t="shared" si="0"/>
        <v>7703　大手前-クラブ旅費（サッカー部）</v>
      </c>
    </row>
    <row r="67" spans="1:7">
      <c r="A67" s="2"/>
      <c r="B67" s="2"/>
      <c r="C67" s="2"/>
      <c r="E67">
        <v>7704</v>
      </c>
      <c r="F67" t="s">
        <v>119</v>
      </c>
      <c r="G67" t="str">
        <f t="shared" ref="G67:G130" si="2">E67&amp;"　"&amp;F67</f>
        <v>7704　大手前-クラブ旅費（バスケットボール部）</v>
      </c>
    </row>
    <row r="68" spans="1:7">
      <c r="A68" s="2"/>
      <c r="B68" s="2"/>
      <c r="C68" s="2"/>
      <c r="E68">
        <v>7705</v>
      </c>
      <c r="F68" t="s">
        <v>120</v>
      </c>
      <c r="G68" t="str">
        <f t="shared" si="2"/>
        <v>7705　大手前-クラブ旅費（陸上競技部）</v>
      </c>
    </row>
    <row r="69" spans="1:7">
      <c r="A69" s="2"/>
      <c r="B69" s="2"/>
      <c r="C69" s="2"/>
      <c r="E69">
        <v>7706</v>
      </c>
      <c r="F69" t="s">
        <v>121</v>
      </c>
      <c r="G69" t="str">
        <f t="shared" si="2"/>
        <v>7706　大手前-クラブ旅費（卓球部）</v>
      </c>
    </row>
    <row r="70" spans="1:7">
      <c r="E70">
        <v>7707</v>
      </c>
      <c r="F70" t="s">
        <v>122</v>
      </c>
      <c r="G70" t="str">
        <f t="shared" si="2"/>
        <v>7707　大手前-クラブ旅費（剣道部）</v>
      </c>
    </row>
    <row r="71" spans="1:7">
      <c r="E71">
        <v>7708</v>
      </c>
      <c r="F71" t="s">
        <v>123</v>
      </c>
      <c r="G71" t="str">
        <f t="shared" si="2"/>
        <v>7708　大手前-クラブ旅費（ロボットサイエンス部）</v>
      </c>
    </row>
    <row r="72" spans="1:7">
      <c r="E72">
        <v>7709</v>
      </c>
      <c r="F72" t="s">
        <v>124</v>
      </c>
      <c r="G72" t="str">
        <f t="shared" si="2"/>
        <v>7709　大手前-クラブ旅費（吹奏楽部）</v>
      </c>
    </row>
    <row r="73" spans="1:7">
      <c r="E73">
        <v>7710</v>
      </c>
      <c r="F73" t="s">
        <v>125</v>
      </c>
      <c r="G73" t="str">
        <f t="shared" si="2"/>
        <v>7710　大手前-クラブ旅費（演劇部）</v>
      </c>
    </row>
    <row r="74" spans="1:7">
      <c r="E74">
        <v>7711</v>
      </c>
      <c r="F74" t="s">
        <v>126</v>
      </c>
      <c r="G74" t="str">
        <f t="shared" si="2"/>
        <v>7711　大手前-クラブ旅費（その他）</v>
      </c>
    </row>
    <row r="75" spans="1:7">
      <c r="E75">
        <v>7712</v>
      </c>
      <c r="F75" t="s">
        <v>127</v>
      </c>
      <c r="G75" t="str">
        <f t="shared" si="2"/>
        <v xml:space="preserve">7712　大手前-クラブ旅費（バレーボール部）_x000D_
</v>
      </c>
    </row>
    <row r="76" spans="1:7">
      <c r="E76">
        <v>7713</v>
      </c>
      <c r="F76" t="s">
        <v>128</v>
      </c>
      <c r="G76" t="str">
        <f t="shared" si="2"/>
        <v xml:space="preserve">7713　大手前-クラブ旅費（美術部）_x000D_
</v>
      </c>
    </row>
    <row r="77" spans="1:7">
      <c r="E77">
        <v>7714</v>
      </c>
      <c r="F77" t="s">
        <v>129</v>
      </c>
      <c r="G77" t="str">
        <f t="shared" si="2"/>
        <v xml:space="preserve">7714　大手前-クラブ旅費（物理化学部）_x000D_
</v>
      </c>
    </row>
    <row r="78" spans="1:7">
      <c r="E78">
        <v>7715</v>
      </c>
      <c r="F78" t="s">
        <v>130</v>
      </c>
      <c r="G78" t="str">
        <f t="shared" si="2"/>
        <v xml:space="preserve">7715　大手前-クラブ旅費（競技かるた同好会）_x000D_
</v>
      </c>
    </row>
    <row r="79" spans="1:7">
      <c r="E79">
        <v>7716</v>
      </c>
      <c r="F79" t="s">
        <v>131</v>
      </c>
      <c r="G79" t="str">
        <f t="shared" si="2"/>
        <v xml:space="preserve">7716　大手前-クラブ旅費（ESS同好会）_x000D_
</v>
      </c>
    </row>
    <row r="80" spans="1:7">
      <c r="E80">
        <v>7717</v>
      </c>
      <c r="F80" t="s">
        <v>132</v>
      </c>
      <c r="G80" t="str">
        <f t="shared" si="2"/>
        <v xml:space="preserve">7717　大手前-クラブ旅費（SDGｓLab同好会）_x000D_
</v>
      </c>
    </row>
    <row r="81" spans="1:7">
      <c r="E81">
        <v>7718</v>
      </c>
      <c r="F81" t="s">
        <v>133</v>
      </c>
      <c r="G81" t="str">
        <f t="shared" si="2"/>
        <v xml:space="preserve">7718　大手前-クラブ旅費（書道教室）_x000D_
</v>
      </c>
    </row>
    <row r="82" spans="1:7">
      <c r="E82">
        <v>7719</v>
      </c>
      <c r="F82" t="s">
        <v>134</v>
      </c>
      <c r="G82" t="str">
        <f t="shared" si="2"/>
        <v xml:space="preserve">7719　大手前-クラブ旅費（華道教室）_x000D_
</v>
      </c>
    </row>
    <row r="83" spans="1:7">
      <c r="E83">
        <v>7720</v>
      </c>
      <c r="F83" t="s">
        <v>135</v>
      </c>
      <c r="G83" t="str">
        <f t="shared" si="2"/>
        <v xml:space="preserve">7720　大手前-クラブ旅費（茶道教室）_x000D_
</v>
      </c>
    </row>
    <row r="84" spans="1:7">
      <c r="E84">
        <v>7721</v>
      </c>
      <c r="F84" t="s">
        <v>136</v>
      </c>
      <c r="G84" t="str">
        <f t="shared" si="2"/>
        <v xml:space="preserve">7721　大手前-クラブ旅費（フォト教室）_x000D_
</v>
      </c>
    </row>
    <row r="85" spans="1:7">
      <c r="E85">
        <v>7999</v>
      </c>
      <c r="F85" t="s">
        <v>137</v>
      </c>
      <c r="G85" t="str">
        <f t="shared" si="2"/>
        <v>7999　大手前-個人研究費</v>
      </c>
    </row>
    <row r="86" spans="1:7">
      <c r="E86">
        <v>8000</v>
      </c>
      <c r="F86" t="s">
        <v>138</v>
      </c>
      <c r="G86" t="str">
        <f t="shared" si="2"/>
        <v>8000　小-国語科</v>
      </c>
    </row>
    <row r="87" spans="1:7">
      <c r="E87">
        <v>8001</v>
      </c>
      <c r="F87" t="s">
        <v>139</v>
      </c>
      <c r="G87" t="str">
        <f t="shared" si="2"/>
        <v>8001　小-社会科</v>
      </c>
    </row>
    <row r="88" spans="1:7">
      <c r="E88">
        <v>8002</v>
      </c>
      <c r="F88" t="s">
        <v>140</v>
      </c>
      <c r="G88" t="str">
        <f t="shared" si="2"/>
        <v>8002　小-算数科</v>
      </c>
    </row>
    <row r="89" spans="1:7">
      <c r="E89">
        <v>8003</v>
      </c>
      <c r="F89" t="s">
        <v>141</v>
      </c>
      <c r="G89" t="str">
        <f t="shared" si="2"/>
        <v>8003　小-理科</v>
      </c>
    </row>
    <row r="90" spans="1:7">
      <c r="A90" s="2"/>
      <c r="B90" s="2"/>
      <c r="C90" s="2"/>
      <c r="E90">
        <v>8004</v>
      </c>
      <c r="F90" t="s">
        <v>142</v>
      </c>
      <c r="G90" t="str">
        <f t="shared" si="2"/>
        <v>8004　小-生活科</v>
      </c>
    </row>
    <row r="91" spans="1:7">
      <c r="A91" s="2"/>
      <c r="B91" s="2"/>
      <c r="C91" s="2"/>
      <c r="E91">
        <v>8005</v>
      </c>
      <c r="F91" t="s">
        <v>143</v>
      </c>
      <c r="G91" t="str">
        <f t="shared" si="2"/>
        <v>8005　小-保健体育科</v>
      </c>
    </row>
    <row r="92" spans="1:7">
      <c r="A92" s="2"/>
      <c r="B92" s="2"/>
      <c r="C92" s="2"/>
      <c r="E92">
        <v>8006</v>
      </c>
      <c r="F92" t="s">
        <v>144</v>
      </c>
      <c r="G92" t="str">
        <f t="shared" si="2"/>
        <v>8006　小-剣道科</v>
      </c>
    </row>
    <row r="93" spans="1:7">
      <c r="A93" s="2"/>
      <c r="B93" s="2"/>
      <c r="C93" s="2"/>
      <c r="E93">
        <v>8007</v>
      </c>
      <c r="F93" t="s">
        <v>145</v>
      </c>
      <c r="G93" t="str">
        <f t="shared" si="2"/>
        <v>8007　小-音楽科</v>
      </c>
    </row>
    <row r="94" spans="1:7">
      <c r="A94" s="2"/>
      <c r="B94" s="2"/>
      <c r="C94" s="2"/>
      <c r="E94">
        <v>8008</v>
      </c>
      <c r="F94" t="s">
        <v>146</v>
      </c>
      <c r="G94" t="str">
        <f t="shared" si="2"/>
        <v>8008　小-図工科</v>
      </c>
    </row>
    <row r="95" spans="1:7">
      <c r="A95" s="2"/>
      <c r="B95" s="2"/>
      <c r="C95" s="2"/>
      <c r="E95">
        <v>8009</v>
      </c>
      <c r="F95" t="s">
        <v>147</v>
      </c>
      <c r="G95" t="str">
        <f t="shared" si="2"/>
        <v>8009　小-習字科</v>
      </c>
    </row>
    <row r="96" spans="1:7">
      <c r="A96" s="2"/>
      <c r="B96" s="2"/>
      <c r="C96" s="2"/>
      <c r="E96">
        <v>8010</v>
      </c>
      <c r="F96" t="s">
        <v>148</v>
      </c>
      <c r="G96" t="str">
        <f t="shared" si="2"/>
        <v>8010　小-家庭科</v>
      </c>
    </row>
    <row r="97" spans="1:7">
      <c r="A97" s="2"/>
      <c r="B97" s="2"/>
      <c r="C97" s="2"/>
      <c r="E97">
        <v>8011</v>
      </c>
      <c r="F97" t="s">
        <v>149</v>
      </c>
      <c r="G97" t="str">
        <f t="shared" si="2"/>
        <v>8011　小-英語科</v>
      </c>
    </row>
    <row r="98" spans="1:7">
      <c r="A98" s="2"/>
      <c r="B98" s="2"/>
      <c r="C98" s="2"/>
      <c r="E98">
        <v>8012</v>
      </c>
      <c r="F98" t="s">
        <v>150</v>
      </c>
      <c r="G98" t="str">
        <f t="shared" si="2"/>
        <v>8012　小-図書科</v>
      </c>
    </row>
    <row r="99" spans="1:7">
      <c r="A99" s="2"/>
      <c r="B99" s="2"/>
      <c r="C99" s="2"/>
      <c r="E99">
        <v>8013</v>
      </c>
      <c r="F99" t="s">
        <v>151</v>
      </c>
      <c r="G99" t="str">
        <f t="shared" si="2"/>
        <v xml:space="preserve">8013　小-CS教育科_x000D_
</v>
      </c>
    </row>
    <row r="100" spans="1:7">
      <c r="A100" s="2"/>
      <c r="B100" s="2"/>
      <c r="C100" s="2"/>
      <c r="E100">
        <v>8014</v>
      </c>
      <c r="F100" t="s">
        <v>152</v>
      </c>
      <c r="G100" t="str">
        <f t="shared" si="2"/>
        <v>8014　小-道徳科</v>
      </c>
    </row>
    <row r="101" spans="1:7">
      <c r="A101" s="2"/>
      <c r="B101" s="2"/>
      <c r="C101" s="2"/>
      <c r="E101">
        <v>8015</v>
      </c>
      <c r="F101" t="s">
        <v>153</v>
      </c>
      <c r="G101" t="str">
        <f t="shared" si="2"/>
        <v>8015　小-学級経営科</v>
      </c>
    </row>
    <row r="102" spans="1:7">
      <c r="A102" s="2"/>
      <c r="B102" s="2"/>
      <c r="C102" s="2"/>
      <c r="E102">
        <v>8016</v>
      </c>
      <c r="F102" t="s">
        <v>154</v>
      </c>
      <c r="G102" t="str">
        <f t="shared" si="2"/>
        <v>8016　小-学校劇</v>
      </c>
    </row>
    <row r="103" spans="1:7">
      <c r="E103">
        <v>8017</v>
      </c>
      <c r="F103" t="s">
        <v>155</v>
      </c>
      <c r="G103" t="str">
        <f t="shared" si="2"/>
        <v>8017　小-総務部(総務)</v>
      </c>
    </row>
    <row r="104" spans="1:7">
      <c r="E104">
        <v>8018</v>
      </c>
      <c r="F104" t="s">
        <v>156</v>
      </c>
      <c r="G104" t="str">
        <f t="shared" si="2"/>
        <v xml:space="preserve">8018　小-総務部(企画推進)_x000D_
</v>
      </c>
    </row>
    <row r="105" spans="1:7">
      <c r="E105">
        <v>8019</v>
      </c>
      <c r="F105" t="s">
        <v>157</v>
      </c>
      <c r="G105" t="str">
        <f t="shared" si="2"/>
        <v>8019　小-総務部(庶務)</v>
      </c>
    </row>
    <row r="106" spans="1:7">
      <c r="E106">
        <v>8020</v>
      </c>
      <c r="F106" t="s">
        <v>158</v>
      </c>
      <c r="G106" t="str">
        <f t="shared" si="2"/>
        <v>8020　小-総務部(進学)</v>
      </c>
    </row>
    <row r="107" spans="1:7">
      <c r="E107">
        <v>8021</v>
      </c>
      <c r="F107" t="s">
        <v>159</v>
      </c>
      <c r="G107" t="str">
        <f t="shared" si="2"/>
        <v>8021　小-総務部(人権)</v>
      </c>
    </row>
    <row r="108" spans="1:7">
      <c r="E108">
        <v>8022</v>
      </c>
      <c r="F108" t="s">
        <v>160</v>
      </c>
      <c r="G108" t="str">
        <f t="shared" si="2"/>
        <v>8022　小-国際部</v>
      </c>
    </row>
    <row r="109" spans="1:7">
      <c r="E109">
        <v>8023</v>
      </c>
      <c r="F109" t="s">
        <v>161</v>
      </c>
      <c r="G109" t="str">
        <f t="shared" si="2"/>
        <v>8023　小-教務部</v>
      </c>
    </row>
    <row r="110" spans="1:7">
      <c r="E110">
        <v>8024</v>
      </c>
      <c r="F110" t="s">
        <v>162</v>
      </c>
      <c r="G110" t="str">
        <f t="shared" si="2"/>
        <v>8024　小-研究部</v>
      </c>
    </row>
    <row r="111" spans="1:7">
      <c r="E111">
        <v>8025</v>
      </c>
      <c r="F111" t="s">
        <v>163</v>
      </c>
      <c r="G111" t="str">
        <f t="shared" si="2"/>
        <v>8025　小-出版部</v>
      </c>
    </row>
    <row r="112" spans="1:7">
      <c r="E112">
        <v>8026</v>
      </c>
      <c r="F112" t="s">
        <v>164</v>
      </c>
      <c r="G112" t="str">
        <f t="shared" si="2"/>
        <v xml:space="preserve">8026　小-CS教育部_x000D_
</v>
      </c>
    </row>
    <row r="113" spans="2:7">
      <c r="E113">
        <v>8027</v>
      </c>
      <c r="F113" t="s">
        <v>165</v>
      </c>
      <c r="G113" t="str">
        <f t="shared" si="2"/>
        <v>8027　小-体育部</v>
      </c>
    </row>
    <row r="114" spans="2:7">
      <c r="E114">
        <v>8028</v>
      </c>
      <c r="F114" t="s">
        <v>166</v>
      </c>
      <c r="G114" t="str">
        <f t="shared" si="2"/>
        <v xml:space="preserve">8028　小-保健安全部(保健)_x000D_
</v>
      </c>
    </row>
    <row r="115" spans="2:7">
      <c r="B115" s="2"/>
      <c r="C115" s="2"/>
      <c r="E115">
        <v>8029</v>
      </c>
      <c r="F115" t="s">
        <v>167</v>
      </c>
      <c r="G115" t="str">
        <f t="shared" si="2"/>
        <v xml:space="preserve">8029　小-保健安全部(給食)_x000D_
</v>
      </c>
    </row>
    <row r="116" spans="2:7">
      <c r="E116">
        <v>8030</v>
      </c>
      <c r="F116" t="s">
        <v>168</v>
      </c>
      <c r="G116" t="str">
        <f t="shared" si="2"/>
        <v>8030　小-生活指導部(内）</v>
      </c>
    </row>
    <row r="117" spans="2:7">
      <c r="E117">
        <v>8031</v>
      </c>
      <c r="F117" t="s">
        <v>169</v>
      </c>
      <c r="G117" t="str">
        <f t="shared" si="2"/>
        <v>8031　小-生活指導部(外）</v>
      </c>
    </row>
    <row r="118" spans="2:7">
      <c r="E118">
        <v>8032</v>
      </c>
      <c r="F118" t="s">
        <v>170</v>
      </c>
      <c r="G118" t="str">
        <f t="shared" si="2"/>
        <v>8032　小-広報部</v>
      </c>
    </row>
    <row r="119" spans="2:7">
      <c r="E119">
        <v>8033</v>
      </c>
      <c r="F119" t="s">
        <v>171</v>
      </c>
      <c r="G119" t="str">
        <f t="shared" si="2"/>
        <v>8033　小-入試対策部</v>
      </c>
    </row>
    <row r="120" spans="2:7">
      <c r="E120">
        <v>8034</v>
      </c>
      <c r="F120" t="s">
        <v>172</v>
      </c>
      <c r="G120" t="str">
        <f t="shared" si="2"/>
        <v>8034　小-ランシステム</v>
      </c>
    </row>
    <row r="121" spans="2:7">
      <c r="E121">
        <v>8035</v>
      </c>
      <c r="F121" t="s">
        <v>173</v>
      </c>
      <c r="G121" t="str">
        <f t="shared" si="2"/>
        <v>8035　小-個人研究費</v>
      </c>
    </row>
    <row r="122" spans="2:7">
      <c r="E122">
        <v>8036</v>
      </c>
      <c r="F122" t="s">
        <v>174</v>
      </c>
      <c r="G122" t="str">
        <f t="shared" si="2"/>
        <v xml:space="preserve">8036　小-総務部(教育推進)_x000D_
</v>
      </c>
    </row>
    <row r="123" spans="2:7">
      <c r="E123">
        <v>8037</v>
      </c>
      <c r="F123" t="s">
        <v>175</v>
      </c>
      <c r="G123" t="str">
        <f t="shared" si="2"/>
        <v>8037　小-総合（大阪城活動）</v>
      </c>
    </row>
    <row r="124" spans="2:7">
      <c r="E124">
        <v>8038</v>
      </c>
      <c r="F124" t="s">
        <v>176</v>
      </c>
      <c r="G124" t="str">
        <f t="shared" si="2"/>
        <v xml:space="preserve">8038　小-国際教育センター_x000D_
</v>
      </c>
    </row>
    <row r="125" spans="2:7">
      <c r="E125">
        <v>8099</v>
      </c>
      <c r="F125" t="s">
        <v>177</v>
      </c>
      <c r="G125" t="str">
        <f t="shared" si="2"/>
        <v>8099　小-学校全体</v>
      </c>
    </row>
    <row r="126" spans="2:7">
      <c r="E126">
        <v>9001</v>
      </c>
      <c r="F126" t="s">
        <v>178</v>
      </c>
      <c r="G126" t="str">
        <f t="shared" si="2"/>
        <v xml:space="preserve">9001　幼-(教育課程)年少_x000D_
</v>
      </c>
    </row>
    <row r="127" spans="2:7">
      <c r="E127">
        <v>9002</v>
      </c>
      <c r="F127" t="s">
        <v>179</v>
      </c>
      <c r="G127" t="str">
        <f t="shared" si="2"/>
        <v xml:space="preserve">9002　幼-(教育課程)年中_x000D_
</v>
      </c>
    </row>
    <row r="128" spans="2:7">
      <c r="E128">
        <v>9003</v>
      </c>
      <c r="F128" t="s">
        <v>180</v>
      </c>
      <c r="G128" t="str">
        <f t="shared" si="2"/>
        <v xml:space="preserve">9003　幼-(教育課程)年長_x000D_
</v>
      </c>
    </row>
    <row r="129" spans="1:7">
      <c r="E129">
        <v>9004</v>
      </c>
      <c r="F129" t="s">
        <v>181</v>
      </c>
      <c r="G129" t="str">
        <f t="shared" si="2"/>
        <v xml:space="preserve">9004　幼-(保育課程)_x000D_
</v>
      </c>
    </row>
    <row r="130" spans="1:7">
      <c r="E130">
        <v>9005</v>
      </c>
      <c r="F130" t="s">
        <v>182</v>
      </c>
      <c r="G130" t="str">
        <f t="shared" si="2"/>
        <v xml:space="preserve">9005　幼-(教育課程)_x000D_
</v>
      </c>
    </row>
    <row r="131" spans="1:7">
      <c r="A131" s="2"/>
      <c r="E131">
        <v>9006</v>
      </c>
      <c r="F131" t="s">
        <v>183</v>
      </c>
      <c r="G131" t="str">
        <f t="shared" ref="G131:G137" si="3">E131&amp;"　"&amp;F131</f>
        <v xml:space="preserve">9006　幼-幼稚園全体_x000D_
</v>
      </c>
    </row>
    <row r="132" spans="1:7">
      <c r="A132" s="2"/>
      <c r="E132">
        <v>9007</v>
      </c>
      <c r="F132" t="s">
        <v>184</v>
      </c>
      <c r="G132" t="str">
        <f t="shared" si="3"/>
        <v xml:space="preserve">9007　幼-ﾍﾟﾝｷﾞﾝ_x000D_
</v>
      </c>
    </row>
    <row r="133" spans="1:7">
      <c r="E133">
        <v>9008</v>
      </c>
      <c r="F133" t="s">
        <v>185</v>
      </c>
      <c r="G133" t="str">
        <f t="shared" si="3"/>
        <v xml:space="preserve">9008　幼-給食_x000D_
</v>
      </c>
    </row>
    <row r="134" spans="1:7">
      <c r="E134" s="4">
        <v>9009</v>
      </c>
      <c r="F134" t="s">
        <v>186</v>
      </c>
      <c r="G134" t="str">
        <f t="shared" si="3"/>
        <v xml:space="preserve">9009　幼-幼ﾊﾞｽ_x000D_
</v>
      </c>
    </row>
    <row r="135" spans="1:7">
      <c r="E135">
        <v>9010</v>
      </c>
      <c r="F135" t="s">
        <v>187</v>
      </c>
      <c r="G135" t="str">
        <f t="shared" si="3"/>
        <v xml:space="preserve">9010　幼-個人研究費_x000D_
</v>
      </c>
    </row>
    <row r="136" spans="1:7">
      <c r="E136">
        <v>9012</v>
      </c>
      <c r="F136" t="s">
        <v>188</v>
      </c>
      <c r="G136" t="str">
        <f t="shared" si="3"/>
        <v xml:space="preserve">9012　幼-子育て支援_x000D_
</v>
      </c>
    </row>
    <row r="137" spans="1:7">
      <c r="E137">
        <v>9013</v>
      </c>
      <c r="F137" t="s">
        <v>189</v>
      </c>
      <c r="G137" t="str">
        <f t="shared" si="3"/>
        <v xml:space="preserve">9013　幼-事業(ﾌﾟﾚｽｸｰﾙ)_x000D_
</v>
      </c>
    </row>
    <row r="139" spans="1:7">
      <c r="A139" s="2"/>
    </row>
    <row r="140" spans="1:7">
      <c r="A140" s="2"/>
    </row>
    <row r="141" spans="1:7">
      <c r="A141" s="2"/>
    </row>
    <row r="142" spans="1:7">
      <c r="A142" s="2"/>
    </row>
    <row r="171" spans="1:1">
      <c r="A171" s="2"/>
    </row>
    <row r="179" spans="1:1">
      <c r="A179" s="2"/>
    </row>
    <row r="198" spans="1:1">
      <c r="A198" s="2"/>
    </row>
    <row r="309" spans="1:1">
      <c r="A309" s="2"/>
    </row>
  </sheetData>
  <phoneticPr fontId="3"/>
  <pageMargins left="0.25" right="0.25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謝金等支払請求書（個人）</vt:lpstr>
      <vt:lpstr>謝金支給基準＆執行要領</vt:lpstr>
      <vt:lpstr>データ</vt:lpstr>
      <vt:lpstr>'謝金等支払請求書（個人）'!Print_Area</vt:lpstr>
    </vt:vector>
  </TitlesOfParts>
  <Manager>zaq1</Manager>
  <Company>庶務課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akemi</dc:creator>
  <cp:lastModifiedBy>飯田　麻紀</cp:lastModifiedBy>
  <cp:lastPrinted>2025-11-04T05:46:06Z</cp:lastPrinted>
  <dcterms:created xsi:type="dcterms:W3CDTF">2006-06-26T03:49:08Z</dcterms:created>
  <dcterms:modified xsi:type="dcterms:W3CDTF">2025-11-04T05:46:16Z</dcterms:modified>
</cp:coreProperties>
</file>